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Č1 - Hradec u Kadaně" sheetId="2" r:id="rId2"/>
    <sheet name="Č2 - Pětipsy" sheetId="3" r:id="rId3"/>
    <sheet name="Č3 - Radonice u Kadaně" sheetId="4" r:id="rId4"/>
    <sheet name="Č1 - VRN" sheetId="5" r:id="rId5"/>
    <sheet name="Pokyny pro vyplnění" sheetId="6" r:id="rId6"/>
  </sheets>
  <definedNames>
    <definedName name="_xlnm.Print_Area" localSheetId="0">'Rekapitulace zakázky'!$D$4:$AO$33,'Rekapitulace zakázky'!$C$39:$AQ$58</definedName>
    <definedName name="_xlnm.Print_Titles" localSheetId="0">'Rekapitulace zakázky'!$49:$49</definedName>
    <definedName name="_xlnm._FilterDatabase" localSheetId="1" hidden="1">'Č1 - Hradec u Kadaně'!$C$84:$K$301</definedName>
    <definedName name="_xlnm.Print_Area" localSheetId="1">'Č1 - Hradec u Kadaně'!$C$4:$J$38,'Č1 - Hradec u Kadaně'!$C$44:$J$64,'Č1 - Hradec u Kadaně'!$C$70:$K$301</definedName>
    <definedName name="_xlnm.Print_Titles" localSheetId="1">'Č1 - Hradec u Kadaně'!$84:$84</definedName>
    <definedName name="_xlnm._FilterDatabase" localSheetId="2" hidden="1">'Č2 - Pětipsy'!$C$84:$K$219</definedName>
    <definedName name="_xlnm.Print_Area" localSheetId="2">'Č2 - Pětipsy'!$C$4:$J$38,'Č2 - Pětipsy'!$C$44:$J$64,'Č2 - Pětipsy'!$C$70:$K$219</definedName>
    <definedName name="_xlnm.Print_Titles" localSheetId="2">'Č2 - Pětipsy'!$84:$84</definedName>
    <definedName name="_xlnm._FilterDatabase" localSheetId="3" hidden="1">'Č3 - Radonice u Kadaně'!$C$84:$K$238</definedName>
    <definedName name="_xlnm.Print_Area" localSheetId="3">'Č3 - Radonice u Kadaně'!$C$4:$J$38,'Č3 - Radonice u Kadaně'!$C$44:$J$64,'Č3 - Radonice u Kadaně'!$C$70:$K$238</definedName>
    <definedName name="_xlnm.Print_Titles" localSheetId="3">'Č3 - Radonice u Kadaně'!$84:$84</definedName>
    <definedName name="_xlnm._FilterDatabase" localSheetId="4" hidden="1">'Č1 - VRN'!$C$81:$K$91</definedName>
    <definedName name="_xlnm.Print_Area" localSheetId="4">'Č1 - VRN'!$C$4:$J$38,'Č1 - VRN'!$C$44:$J$61,'Č1 - VRN'!$C$67:$K$91</definedName>
    <definedName name="_xlnm.Print_Titles" localSheetId="4">'Č1 - VRN'!$81:$81</definedName>
  </definedNames>
  <calcPr/>
</workbook>
</file>

<file path=xl/calcChain.xml><?xml version="1.0" encoding="utf-8"?>
<calcChain xmlns="http://schemas.openxmlformats.org/spreadsheetml/2006/main">
  <c i="1" r="AY57"/>
  <c r="AX57"/>
  <c i="5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6"/>
  <c r="BH86"/>
  <c r="BF86"/>
  <c r="BE86"/>
  <c r="T86"/>
  <c r="R86"/>
  <c r="P86"/>
  <c r="BK86"/>
  <c r="J86"/>
  <c r="BG86"/>
  <c r="BI85"/>
  <c r="BH85"/>
  <c r="BF85"/>
  <c r="BE85"/>
  <c r="T85"/>
  <c r="R85"/>
  <c r="P85"/>
  <c r="BK85"/>
  <c r="J85"/>
  <c r="BG85"/>
  <c r="BI84"/>
  <c r="BH84"/>
  <c r="BF84"/>
  <c r="BE84"/>
  <c r="T84"/>
  <c r="R84"/>
  <c r="P84"/>
  <c r="BK84"/>
  <c r="J84"/>
  <c r="BG84"/>
  <c r="BI83"/>
  <c r="F36"/>
  <c i="1" r="BD57"/>
  <c i="5" r="BH83"/>
  <c r="F35"/>
  <c i="1" r="BC57"/>
  <c i="5" r="BF83"/>
  <c r="J33"/>
  <c i="1" r="AW57"/>
  <c i="5" r="F33"/>
  <c i="1" r="BA57"/>
  <c i="5" r="BE83"/>
  <c r="J32"/>
  <c i="1" r="AV57"/>
  <c i="5" r="F32"/>
  <c i="1" r="AZ57"/>
  <c i="5" r="T83"/>
  <c r="T82"/>
  <c r="R83"/>
  <c r="R82"/>
  <c r="P83"/>
  <c r="P82"/>
  <c i="1" r="AU57"/>
  <c i="5" r="BK83"/>
  <c r="BK82"/>
  <c r="J82"/>
  <c r="J60"/>
  <c r="J29"/>
  <c i="1" r="AG57"/>
  <c i="5" r="J83"/>
  <c r="BG83"/>
  <c r="F34"/>
  <c i="1" r="BB57"/>
  <c i="5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5"/>
  <c r="AX55"/>
  <c i="4" r="BI234"/>
  <c r="BH234"/>
  <c r="BF234"/>
  <c r="BE234"/>
  <c r="T234"/>
  <c r="R234"/>
  <c r="P234"/>
  <c r="BK234"/>
  <c r="J234"/>
  <c r="BG234"/>
  <c r="BI233"/>
  <c r="BH233"/>
  <c r="BF233"/>
  <c r="BE233"/>
  <c r="T233"/>
  <c r="R233"/>
  <c r="P233"/>
  <c r="BK233"/>
  <c r="J233"/>
  <c r="BG233"/>
  <c r="BI230"/>
  <c r="BH230"/>
  <c r="BF230"/>
  <c r="BE230"/>
  <c r="T230"/>
  <c r="R230"/>
  <c r="P230"/>
  <c r="BK230"/>
  <c r="J230"/>
  <c r="BG230"/>
  <c r="BI229"/>
  <c r="BH229"/>
  <c r="BF229"/>
  <c r="BE229"/>
  <c r="T229"/>
  <c r="R229"/>
  <c r="P229"/>
  <c r="BK229"/>
  <c r="J229"/>
  <c r="BG229"/>
  <c r="BI223"/>
  <c r="BH223"/>
  <c r="BF223"/>
  <c r="BE223"/>
  <c r="T223"/>
  <c r="R223"/>
  <c r="P223"/>
  <c r="BK223"/>
  <c r="J223"/>
  <c r="BG223"/>
  <c r="BI222"/>
  <c r="BH222"/>
  <c r="BF222"/>
  <c r="BE222"/>
  <c r="T222"/>
  <c r="R222"/>
  <c r="P222"/>
  <c r="BK222"/>
  <c r="J222"/>
  <c r="BG222"/>
  <c r="BI216"/>
  <c r="BH216"/>
  <c r="BF216"/>
  <c r="BE216"/>
  <c r="T216"/>
  <c r="R216"/>
  <c r="P216"/>
  <c r="BK216"/>
  <c r="J216"/>
  <c r="BG216"/>
  <c r="BI212"/>
  <c r="BH212"/>
  <c r="BF212"/>
  <c r="BE212"/>
  <c r="T212"/>
  <c r="R212"/>
  <c r="P212"/>
  <c r="BK212"/>
  <c r="J212"/>
  <c r="BG212"/>
  <c r="BI208"/>
  <c r="BH208"/>
  <c r="BF208"/>
  <c r="BE208"/>
  <c r="T208"/>
  <c r="R208"/>
  <c r="P208"/>
  <c r="BK208"/>
  <c r="J208"/>
  <c r="BG208"/>
  <c r="BI205"/>
  <c r="BH205"/>
  <c r="BF205"/>
  <c r="BE205"/>
  <c r="T205"/>
  <c r="R205"/>
  <c r="P205"/>
  <c r="BK205"/>
  <c r="J205"/>
  <c r="BG205"/>
  <c r="BI196"/>
  <c r="BH196"/>
  <c r="BF196"/>
  <c r="BE196"/>
  <c r="T196"/>
  <c r="R196"/>
  <c r="P196"/>
  <c r="BK196"/>
  <c r="J196"/>
  <c r="BG196"/>
  <c r="BI191"/>
  <c r="BH191"/>
  <c r="BF191"/>
  <c r="BE191"/>
  <c r="T191"/>
  <c r="R191"/>
  <c r="P191"/>
  <c r="BK191"/>
  <c r="J191"/>
  <c r="BG191"/>
  <c r="BI183"/>
  <c r="BH183"/>
  <c r="BF183"/>
  <c r="BE183"/>
  <c r="T183"/>
  <c r="R183"/>
  <c r="P183"/>
  <c r="BK183"/>
  <c r="J183"/>
  <c r="BG183"/>
  <c r="BI175"/>
  <c r="BH175"/>
  <c r="BF175"/>
  <c r="BE175"/>
  <c r="T175"/>
  <c r="R175"/>
  <c r="P175"/>
  <c r="BK175"/>
  <c r="J175"/>
  <c r="BG175"/>
  <c r="BI170"/>
  <c r="BH170"/>
  <c r="BF170"/>
  <c r="BE170"/>
  <c r="T170"/>
  <c r="R170"/>
  <c r="P170"/>
  <c r="BK170"/>
  <c r="J170"/>
  <c r="BG170"/>
  <c r="BI160"/>
  <c r="BH160"/>
  <c r="BF160"/>
  <c r="BE160"/>
  <c r="T160"/>
  <c r="T159"/>
  <c r="R160"/>
  <c r="R159"/>
  <c r="P160"/>
  <c r="P159"/>
  <c r="BK160"/>
  <c r="BK159"/>
  <c r="J159"/>
  <c r="J160"/>
  <c r="BG160"/>
  <c r="J63"/>
  <c r="BI156"/>
  <c r="BH156"/>
  <c r="BF156"/>
  <c r="BE156"/>
  <c r="T156"/>
  <c r="R156"/>
  <c r="P156"/>
  <c r="BK156"/>
  <c r="J156"/>
  <c r="BG156"/>
  <c r="BI150"/>
  <c r="BH150"/>
  <c r="BF150"/>
  <c r="BE150"/>
  <c r="T150"/>
  <c r="R150"/>
  <c r="P150"/>
  <c r="BK150"/>
  <c r="J150"/>
  <c r="BG150"/>
  <c r="BI145"/>
  <c r="BH145"/>
  <c r="BF145"/>
  <c r="BE145"/>
  <c r="T145"/>
  <c r="R145"/>
  <c r="P145"/>
  <c r="BK145"/>
  <c r="J145"/>
  <c r="BG145"/>
  <c r="BI143"/>
  <c r="BH143"/>
  <c r="BF143"/>
  <c r="BE143"/>
  <c r="T143"/>
  <c r="R143"/>
  <c r="P143"/>
  <c r="BK143"/>
  <c r="J143"/>
  <c r="BG143"/>
  <c r="BI138"/>
  <c r="BH138"/>
  <c r="BF138"/>
  <c r="BE138"/>
  <c r="T138"/>
  <c r="R138"/>
  <c r="P138"/>
  <c r="BK138"/>
  <c r="J138"/>
  <c r="BG138"/>
  <c r="BI133"/>
  <c r="BH133"/>
  <c r="BF133"/>
  <c r="BE133"/>
  <c r="T133"/>
  <c r="R133"/>
  <c r="P133"/>
  <c r="BK133"/>
  <c r="J133"/>
  <c r="BG133"/>
  <c r="BI128"/>
  <c r="BH128"/>
  <c r="BF128"/>
  <c r="BE128"/>
  <c r="T128"/>
  <c r="R128"/>
  <c r="P128"/>
  <c r="BK128"/>
  <c r="J128"/>
  <c r="BG128"/>
  <c r="BI123"/>
  <c r="BH123"/>
  <c r="BF123"/>
  <c r="BE123"/>
  <c r="T123"/>
  <c r="R123"/>
  <c r="P123"/>
  <c r="BK123"/>
  <c r="J123"/>
  <c r="BG123"/>
  <c r="BI112"/>
  <c r="BH112"/>
  <c r="BF112"/>
  <c r="BE112"/>
  <c r="T112"/>
  <c r="R112"/>
  <c r="P112"/>
  <c r="BK112"/>
  <c r="J112"/>
  <c r="BG112"/>
  <c r="BI105"/>
  <c r="BH105"/>
  <c r="BF105"/>
  <c r="BE105"/>
  <c r="T105"/>
  <c r="R105"/>
  <c r="P105"/>
  <c r="BK105"/>
  <c r="J105"/>
  <c r="BG105"/>
  <c r="BI101"/>
  <c r="BH101"/>
  <c r="BF101"/>
  <c r="BE101"/>
  <c r="T101"/>
  <c r="R101"/>
  <c r="P101"/>
  <c r="BK101"/>
  <c r="J101"/>
  <c r="BG101"/>
  <c r="BI93"/>
  <c r="BH93"/>
  <c r="BF93"/>
  <c r="BE93"/>
  <c r="T93"/>
  <c r="R93"/>
  <c r="P93"/>
  <c r="BK93"/>
  <c r="J93"/>
  <c r="BG93"/>
  <c r="BI88"/>
  <c r="F36"/>
  <c i="1" r="BD55"/>
  <c i="4" r="BH88"/>
  <c r="F35"/>
  <c i="1" r="BC55"/>
  <c i="4" r="BF88"/>
  <c r="J33"/>
  <c i="1" r="AW55"/>
  <c i="4" r="F33"/>
  <c i="1" r="BA55"/>
  <c i="4" r="BE88"/>
  <c r="J32"/>
  <c i="1" r="AV55"/>
  <c i="4" r="F32"/>
  <c i="1" r="AZ55"/>
  <c i="4" r="T88"/>
  <c r="T87"/>
  <c r="T86"/>
  <c r="T85"/>
  <c r="R88"/>
  <c r="R87"/>
  <c r="R86"/>
  <c r="R85"/>
  <c r="P88"/>
  <c r="P87"/>
  <c r="P86"/>
  <c r="P85"/>
  <c i="1" r="AU55"/>
  <c i="4" r="BK88"/>
  <c r="BK87"/>
  <c r="J87"/>
  <c r="BK86"/>
  <c r="J86"/>
  <c r="BK85"/>
  <c r="J85"/>
  <c r="J60"/>
  <c r="J29"/>
  <c i="1" r="AG55"/>
  <c i="4" r="J88"/>
  <c r="BG88"/>
  <c r="F34"/>
  <c i="1" r="BB55"/>
  <c i="4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54"/>
  <c r="AX54"/>
  <c i="3" r="BI215"/>
  <c r="BH215"/>
  <c r="BF215"/>
  <c r="BE215"/>
  <c r="T215"/>
  <c r="R215"/>
  <c r="P215"/>
  <c r="BK215"/>
  <c r="J215"/>
  <c r="BG215"/>
  <c r="BI214"/>
  <c r="BH214"/>
  <c r="BF214"/>
  <c r="BE214"/>
  <c r="T214"/>
  <c r="R214"/>
  <c r="P214"/>
  <c r="BK214"/>
  <c r="J214"/>
  <c r="BG214"/>
  <c r="BI213"/>
  <c r="BH213"/>
  <c r="BF213"/>
  <c r="BE213"/>
  <c r="T213"/>
  <c r="R213"/>
  <c r="P213"/>
  <c r="BK213"/>
  <c r="J213"/>
  <c r="BG213"/>
  <c r="BI207"/>
  <c r="BH207"/>
  <c r="BF207"/>
  <c r="BE207"/>
  <c r="T207"/>
  <c r="R207"/>
  <c r="P207"/>
  <c r="BK207"/>
  <c r="J207"/>
  <c r="BG207"/>
  <c r="BI206"/>
  <c r="BH206"/>
  <c r="BF206"/>
  <c r="BE206"/>
  <c r="T206"/>
  <c r="R206"/>
  <c r="P206"/>
  <c r="BK206"/>
  <c r="J206"/>
  <c r="BG206"/>
  <c r="BI205"/>
  <c r="BH205"/>
  <c r="BF205"/>
  <c r="BE205"/>
  <c r="T205"/>
  <c r="R205"/>
  <c r="P205"/>
  <c r="BK205"/>
  <c r="J205"/>
  <c r="BG205"/>
  <c r="BI199"/>
  <c r="BH199"/>
  <c r="BF199"/>
  <c r="BE199"/>
  <c r="T199"/>
  <c r="R199"/>
  <c r="P199"/>
  <c r="BK199"/>
  <c r="J199"/>
  <c r="BG199"/>
  <c r="BI195"/>
  <c r="BH195"/>
  <c r="BF195"/>
  <c r="BE195"/>
  <c r="T195"/>
  <c r="R195"/>
  <c r="P195"/>
  <c r="BK195"/>
  <c r="J195"/>
  <c r="BG195"/>
  <c r="BI191"/>
  <c r="BH191"/>
  <c r="BF191"/>
  <c r="BE191"/>
  <c r="T191"/>
  <c r="R191"/>
  <c r="P191"/>
  <c r="BK191"/>
  <c r="J191"/>
  <c r="BG191"/>
  <c r="BI188"/>
  <c r="BH188"/>
  <c r="BF188"/>
  <c r="BE188"/>
  <c r="T188"/>
  <c r="R188"/>
  <c r="P188"/>
  <c r="BK188"/>
  <c r="J188"/>
  <c r="BG188"/>
  <c r="BI181"/>
  <c r="BH181"/>
  <c r="BF181"/>
  <c r="BE181"/>
  <c r="T181"/>
  <c r="R181"/>
  <c r="P181"/>
  <c r="BK181"/>
  <c r="J181"/>
  <c r="BG181"/>
  <c r="BI176"/>
  <c r="BH176"/>
  <c r="BF176"/>
  <c r="BE176"/>
  <c r="T176"/>
  <c r="R176"/>
  <c r="P176"/>
  <c r="BK176"/>
  <c r="J176"/>
  <c r="BG176"/>
  <c r="BI168"/>
  <c r="BH168"/>
  <c r="BF168"/>
  <c r="BE168"/>
  <c r="T168"/>
  <c r="R168"/>
  <c r="P168"/>
  <c r="BK168"/>
  <c r="J168"/>
  <c r="BG168"/>
  <c r="BI160"/>
  <c r="BH160"/>
  <c r="BF160"/>
  <c r="BE160"/>
  <c r="T160"/>
  <c r="R160"/>
  <c r="P160"/>
  <c r="BK160"/>
  <c r="J160"/>
  <c r="BG160"/>
  <c r="BI155"/>
  <c r="BH155"/>
  <c r="BF155"/>
  <c r="BE155"/>
  <c r="T155"/>
  <c r="R155"/>
  <c r="P155"/>
  <c r="BK155"/>
  <c r="J155"/>
  <c r="BG155"/>
  <c r="BI147"/>
  <c r="BH147"/>
  <c r="BF147"/>
  <c r="BE147"/>
  <c r="T147"/>
  <c r="T146"/>
  <c r="R147"/>
  <c r="R146"/>
  <c r="P147"/>
  <c r="P146"/>
  <c r="BK147"/>
  <c r="BK146"/>
  <c r="J146"/>
  <c r="J147"/>
  <c r="BG147"/>
  <c r="J63"/>
  <c r="BI143"/>
  <c r="BH143"/>
  <c r="BF143"/>
  <c r="BE143"/>
  <c r="T143"/>
  <c r="R143"/>
  <c r="P143"/>
  <c r="BK143"/>
  <c r="J143"/>
  <c r="BG143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4"/>
  <c r="BH134"/>
  <c r="BF134"/>
  <c r="BE134"/>
  <c r="T134"/>
  <c r="R134"/>
  <c r="P134"/>
  <c r="BK134"/>
  <c r="J134"/>
  <c r="BG134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6"/>
  <c r="BH126"/>
  <c r="BF126"/>
  <c r="BE126"/>
  <c r="T126"/>
  <c r="R126"/>
  <c r="P126"/>
  <c r="BK126"/>
  <c r="J126"/>
  <c r="BG126"/>
  <c r="BI121"/>
  <c r="BH121"/>
  <c r="BF121"/>
  <c r="BE121"/>
  <c r="T121"/>
  <c r="R121"/>
  <c r="P121"/>
  <c r="BK121"/>
  <c r="J121"/>
  <c r="BG121"/>
  <c r="BI116"/>
  <c r="BH116"/>
  <c r="BF116"/>
  <c r="BE116"/>
  <c r="T116"/>
  <c r="R116"/>
  <c r="P116"/>
  <c r="BK116"/>
  <c r="J116"/>
  <c r="BG116"/>
  <c r="BI112"/>
  <c r="BH112"/>
  <c r="BF112"/>
  <c r="BE112"/>
  <c r="T112"/>
  <c r="R112"/>
  <c r="P112"/>
  <c r="BK112"/>
  <c r="J112"/>
  <c r="BG112"/>
  <c r="BI107"/>
  <c r="BH107"/>
  <c r="BF107"/>
  <c r="BE107"/>
  <c r="T107"/>
  <c r="R107"/>
  <c r="P107"/>
  <c r="BK107"/>
  <c r="J107"/>
  <c r="BG107"/>
  <c r="BI103"/>
  <c r="BH103"/>
  <c r="BF103"/>
  <c r="BE103"/>
  <c r="T103"/>
  <c r="R103"/>
  <c r="P103"/>
  <c r="BK103"/>
  <c r="J103"/>
  <c r="BG103"/>
  <c r="BI97"/>
  <c r="BH97"/>
  <c r="BF97"/>
  <c r="BE97"/>
  <c r="T97"/>
  <c r="R97"/>
  <c r="P97"/>
  <c r="BK97"/>
  <c r="J97"/>
  <c r="BG97"/>
  <c r="BI88"/>
  <c r="F36"/>
  <c i="1" r="BD54"/>
  <c i="3" r="BH88"/>
  <c r="F35"/>
  <c i="1" r="BC54"/>
  <c i="3" r="BF88"/>
  <c r="J33"/>
  <c i="1" r="AW54"/>
  <c i="3" r="F33"/>
  <c i="1" r="BA54"/>
  <c i="3" r="BE88"/>
  <c r="J32"/>
  <c i="1" r="AV54"/>
  <c i="3" r="F32"/>
  <c i="1" r="AZ54"/>
  <c i="3" r="T88"/>
  <c r="T87"/>
  <c r="T86"/>
  <c r="T85"/>
  <c r="R88"/>
  <c r="R87"/>
  <c r="R86"/>
  <c r="R85"/>
  <c r="P88"/>
  <c r="P87"/>
  <c r="P86"/>
  <c r="P85"/>
  <c i="1" r="AU54"/>
  <c i="3" r="BK88"/>
  <c r="BK87"/>
  <c r="J87"/>
  <c r="BK86"/>
  <c r="J86"/>
  <c r="BK85"/>
  <c r="J85"/>
  <c r="J60"/>
  <c r="J29"/>
  <c i="1" r="AG54"/>
  <c i="3" r="J88"/>
  <c r="BG88"/>
  <c r="F34"/>
  <c i="1" r="BB54"/>
  <c i="3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53"/>
  <c r="AX53"/>
  <c i="2" r="BI297"/>
  <c r="BH297"/>
  <c r="BF297"/>
  <c r="BE297"/>
  <c r="T297"/>
  <c r="R297"/>
  <c r="P297"/>
  <c r="BK297"/>
  <c r="J297"/>
  <c r="BG297"/>
  <c r="BI295"/>
  <c r="BH295"/>
  <c r="BF295"/>
  <c r="BE295"/>
  <c r="T295"/>
  <c r="R295"/>
  <c r="P295"/>
  <c r="BK295"/>
  <c r="J295"/>
  <c r="BG295"/>
  <c r="BI292"/>
  <c r="BH292"/>
  <c r="BF292"/>
  <c r="BE292"/>
  <c r="T292"/>
  <c r="R292"/>
  <c r="P292"/>
  <c r="BK292"/>
  <c r="J292"/>
  <c r="BG292"/>
  <c r="BI289"/>
  <c r="BH289"/>
  <c r="BF289"/>
  <c r="BE289"/>
  <c r="T289"/>
  <c r="R289"/>
  <c r="P289"/>
  <c r="BK289"/>
  <c r="J289"/>
  <c r="BG289"/>
  <c r="BI288"/>
  <c r="BH288"/>
  <c r="BF288"/>
  <c r="BE288"/>
  <c r="T288"/>
  <c r="R288"/>
  <c r="P288"/>
  <c r="BK288"/>
  <c r="J288"/>
  <c r="BG288"/>
  <c r="BI287"/>
  <c r="BH287"/>
  <c r="BF287"/>
  <c r="BE287"/>
  <c r="T287"/>
  <c r="R287"/>
  <c r="P287"/>
  <c r="BK287"/>
  <c r="J287"/>
  <c r="BG287"/>
  <c r="BI286"/>
  <c r="BH286"/>
  <c r="BF286"/>
  <c r="BE286"/>
  <c r="T286"/>
  <c r="R286"/>
  <c r="P286"/>
  <c r="BK286"/>
  <c r="J286"/>
  <c r="BG286"/>
  <c r="BI285"/>
  <c r="BH285"/>
  <c r="BF285"/>
  <c r="BE285"/>
  <c r="T285"/>
  <c r="R285"/>
  <c r="P285"/>
  <c r="BK285"/>
  <c r="J285"/>
  <c r="BG285"/>
  <c r="BI279"/>
  <c r="BH279"/>
  <c r="BF279"/>
  <c r="BE279"/>
  <c r="T279"/>
  <c r="R279"/>
  <c r="P279"/>
  <c r="BK279"/>
  <c r="J279"/>
  <c r="BG279"/>
  <c r="BI275"/>
  <c r="BH275"/>
  <c r="BF275"/>
  <c r="BE275"/>
  <c r="T275"/>
  <c r="R275"/>
  <c r="P275"/>
  <c r="BK275"/>
  <c r="J275"/>
  <c r="BG275"/>
  <c r="BI269"/>
  <c r="BH269"/>
  <c r="BF269"/>
  <c r="BE269"/>
  <c r="T269"/>
  <c r="R269"/>
  <c r="P269"/>
  <c r="BK269"/>
  <c r="J269"/>
  <c r="BG269"/>
  <c r="BI266"/>
  <c r="BH266"/>
  <c r="BF266"/>
  <c r="BE266"/>
  <c r="T266"/>
  <c r="R266"/>
  <c r="P266"/>
  <c r="BK266"/>
  <c r="J266"/>
  <c r="BG266"/>
  <c r="BI263"/>
  <c r="BH263"/>
  <c r="BF263"/>
  <c r="BE263"/>
  <c r="T263"/>
  <c r="R263"/>
  <c r="P263"/>
  <c r="BK263"/>
  <c r="J263"/>
  <c r="BG263"/>
  <c r="BI258"/>
  <c r="BH258"/>
  <c r="BF258"/>
  <c r="BE258"/>
  <c r="T258"/>
  <c r="R258"/>
  <c r="P258"/>
  <c r="BK258"/>
  <c r="J258"/>
  <c r="BG258"/>
  <c r="BI251"/>
  <c r="BH251"/>
  <c r="BF251"/>
  <c r="BE251"/>
  <c r="T251"/>
  <c r="R251"/>
  <c r="P251"/>
  <c r="BK251"/>
  <c r="J251"/>
  <c r="BG251"/>
  <c r="BI244"/>
  <c r="BH244"/>
  <c r="BF244"/>
  <c r="BE244"/>
  <c r="T244"/>
  <c r="R244"/>
  <c r="P244"/>
  <c r="BK244"/>
  <c r="J244"/>
  <c r="BG244"/>
  <c r="BI239"/>
  <c r="BH239"/>
  <c r="BF239"/>
  <c r="BE239"/>
  <c r="T239"/>
  <c r="R239"/>
  <c r="P239"/>
  <c r="BK239"/>
  <c r="J239"/>
  <c r="BG239"/>
  <c r="BI231"/>
  <c r="BH231"/>
  <c r="BF231"/>
  <c r="BE231"/>
  <c r="T231"/>
  <c r="R231"/>
  <c r="P231"/>
  <c r="BK231"/>
  <c r="J231"/>
  <c r="BG231"/>
  <c r="BI223"/>
  <c r="BH223"/>
  <c r="BF223"/>
  <c r="BE223"/>
  <c r="T223"/>
  <c r="R223"/>
  <c r="P223"/>
  <c r="BK223"/>
  <c r="J223"/>
  <c r="BG223"/>
  <c r="BI218"/>
  <c r="BH218"/>
  <c r="BF218"/>
  <c r="BE218"/>
  <c r="T218"/>
  <c r="R218"/>
  <c r="P218"/>
  <c r="BK218"/>
  <c r="J218"/>
  <c r="BG218"/>
  <c r="BI205"/>
  <c r="BH205"/>
  <c r="BF205"/>
  <c r="BE205"/>
  <c r="T205"/>
  <c r="R205"/>
  <c r="P205"/>
  <c r="BK205"/>
  <c r="J205"/>
  <c r="BG205"/>
  <c r="BI202"/>
  <c r="BH202"/>
  <c r="BF202"/>
  <c r="BE202"/>
  <c r="T202"/>
  <c r="T201"/>
  <c r="R202"/>
  <c r="R201"/>
  <c r="P202"/>
  <c r="P201"/>
  <c r="BK202"/>
  <c r="BK201"/>
  <c r="J201"/>
  <c r="J202"/>
  <c r="BG202"/>
  <c r="J63"/>
  <c r="BI198"/>
  <c r="BH198"/>
  <c r="BF198"/>
  <c r="BE198"/>
  <c r="T198"/>
  <c r="R198"/>
  <c r="P198"/>
  <c r="BK198"/>
  <c r="J198"/>
  <c r="BG198"/>
  <c r="BI193"/>
  <c r="BH193"/>
  <c r="BF193"/>
  <c r="BE193"/>
  <c r="T193"/>
  <c r="R193"/>
  <c r="P193"/>
  <c r="BK193"/>
  <c r="J193"/>
  <c r="BG193"/>
  <c r="BI191"/>
  <c r="BH191"/>
  <c r="BF191"/>
  <c r="BE191"/>
  <c r="T191"/>
  <c r="R191"/>
  <c r="P191"/>
  <c r="BK191"/>
  <c r="J191"/>
  <c r="BG191"/>
  <c r="BI184"/>
  <c r="BH184"/>
  <c r="BF184"/>
  <c r="BE184"/>
  <c r="T184"/>
  <c r="R184"/>
  <c r="P184"/>
  <c r="BK184"/>
  <c r="J184"/>
  <c r="BG184"/>
  <c r="BI177"/>
  <c r="BH177"/>
  <c r="BF177"/>
  <c r="BE177"/>
  <c r="T177"/>
  <c r="R177"/>
  <c r="P177"/>
  <c r="BK177"/>
  <c r="J177"/>
  <c r="BG177"/>
  <c r="BI170"/>
  <c r="BH170"/>
  <c r="BF170"/>
  <c r="BE170"/>
  <c r="T170"/>
  <c r="R170"/>
  <c r="P170"/>
  <c r="BK170"/>
  <c r="J170"/>
  <c r="BG170"/>
  <c r="BI163"/>
  <c r="BH163"/>
  <c r="BF163"/>
  <c r="BE163"/>
  <c r="T163"/>
  <c r="R163"/>
  <c r="P163"/>
  <c r="BK163"/>
  <c r="J163"/>
  <c r="BG163"/>
  <c r="BI156"/>
  <c r="BH156"/>
  <c r="BF156"/>
  <c r="BE156"/>
  <c r="T156"/>
  <c r="R156"/>
  <c r="P156"/>
  <c r="BK156"/>
  <c r="J156"/>
  <c r="BG156"/>
  <c r="BI151"/>
  <c r="BH151"/>
  <c r="BF151"/>
  <c r="BE151"/>
  <c r="T151"/>
  <c r="R151"/>
  <c r="P151"/>
  <c r="BK151"/>
  <c r="J151"/>
  <c r="BG151"/>
  <c r="BI146"/>
  <c r="BH146"/>
  <c r="BF146"/>
  <c r="BE146"/>
  <c r="T146"/>
  <c r="R146"/>
  <c r="P146"/>
  <c r="BK146"/>
  <c r="J146"/>
  <c r="BG146"/>
  <c r="BI140"/>
  <c r="BH140"/>
  <c r="BF140"/>
  <c r="BE140"/>
  <c r="T140"/>
  <c r="R140"/>
  <c r="P140"/>
  <c r="BK140"/>
  <c r="J140"/>
  <c r="BG140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0"/>
  <c r="BH120"/>
  <c r="BF120"/>
  <c r="BE120"/>
  <c r="T120"/>
  <c r="R120"/>
  <c r="P120"/>
  <c r="BK120"/>
  <c r="J120"/>
  <c r="BG120"/>
  <c r="BI116"/>
  <c r="BH116"/>
  <c r="BF116"/>
  <c r="BE116"/>
  <c r="T116"/>
  <c r="R116"/>
  <c r="P116"/>
  <c r="BK116"/>
  <c r="J116"/>
  <c r="BG116"/>
  <c r="BI111"/>
  <c r="BH111"/>
  <c r="BF111"/>
  <c r="BE111"/>
  <c r="T111"/>
  <c r="R111"/>
  <c r="P111"/>
  <c r="BK111"/>
  <c r="J111"/>
  <c r="BG111"/>
  <c r="BI106"/>
  <c r="BH106"/>
  <c r="BF106"/>
  <c r="BE106"/>
  <c r="T106"/>
  <c r="R106"/>
  <c r="P106"/>
  <c r="BK106"/>
  <c r="J106"/>
  <c r="BG106"/>
  <c r="BI99"/>
  <c r="BH99"/>
  <c r="BF99"/>
  <c r="BE99"/>
  <c r="T99"/>
  <c r="R99"/>
  <c r="P99"/>
  <c r="BK99"/>
  <c r="J99"/>
  <c r="BG99"/>
  <c r="BI94"/>
  <c r="BH94"/>
  <c r="BF94"/>
  <c r="BE94"/>
  <c r="T94"/>
  <c r="R94"/>
  <c r="P94"/>
  <c r="BK94"/>
  <c r="J94"/>
  <c r="BG94"/>
  <c r="BI91"/>
  <c r="BH91"/>
  <c r="BF91"/>
  <c r="BE91"/>
  <c r="T91"/>
  <c r="R91"/>
  <c r="P91"/>
  <c r="BK91"/>
  <c r="J91"/>
  <c r="BG91"/>
  <c r="BI88"/>
  <c r="F36"/>
  <c i="1" r="BD53"/>
  <c i="2" r="BH88"/>
  <c r="F35"/>
  <c i="1" r="BC53"/>
  <c i="2" r="BF88"/>
  <c r="J33"/>
  <c i="1" r="AW53"/>
  <c i="2" r="F33"/>
  <c i="1" r="BA53"/>
  <c i="2" r="BE88"/>
  <c r="J32"/>
  <c i="1" r="AV53"/>
  <c i="2" r="F32"/>
  <c i="1" r="AZ53"/>
  <c i="2" r="T88"/>
  <c r="T87"/>
  <c r="T86"/>
  <c r="T85"/>
  <c r="R88"/>
  <c r="R87"/>
  <c r="R86"/>
  <c r="R85"/>
  <c r="P88"/>
  <c r="P87"/>
  <c r="P86"/>
  <c r="P85"/>
  <c i="1" r="AU53"/>
  <c i="2" r="BK88"/>
  <c r="BK87"/>
  <c r="J87"/>
  <c r="BK86"/>
  <c r="J86"/>
  <c r="BK85"/>
  <c r="J85"/>
  <c r="J60"/>
  <c r="J29"/>
  <c i="1" r="AG53"/>
  <c i="2" r="J88"/>
  <c r="BG88"/>
  <c r="F34"/>
  <c i="1" r="BB53"/>
  <c i="2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BD56"/>
  <c r="BC56"/>
  <c r="BB56"/>
  <c r="BA56"/>
  <c r="AZ56"/>
  <c r="AY56"/>
  <c r="AX56"/>
  <c r="AW56"/>
  <c r="AV56"/>
  <c r="AU56"/>
  <c r="AT56"/>
  <c r="AS56"/>
  <c r="AG56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<sst xmlns="http://schemas.openxmlformats.org/spreadsheetml/2006/main">
  <si>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</si>
  <si>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</si>
  <si>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</si>
  <si>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</si>
  <si>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</si>
  <si>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</si>
  <si>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</si>
  <si>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{c3daf40c-bcea-40d8-a69a-519a30456dcd}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</si>
  <si>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</si>
  <si>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</si>
  <si>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</si>
  <si>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</si>
  <si>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</si>
  <si>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</si>
  <si>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</si>
  <si>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</si>
  <si>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65018132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</si>
  <si>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</si>
  <si>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</si>
  <si>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TSO Hradec - Poláky</t>
  </si>
  <si>
    <t>KSO:</t>
  </si>
  <si>
    <t/>
  </si>
  <si>
    <t>CC-CZ:</t>
  </si>
  <si>
    <t>Místo:</t>
  </si>
  <si>
    <t>zast. Hradec, Pětipsy, radonice</t>
  </si>
  <si>
    <t>Datum:</t>
  </si>
  <si>
    <t>9. 10. 2018</t>
  </si>
  <si>
    <t>Zadavatel:</t>
  </si>
  <si>
    <t>IČ:</t>
  </si>
  <si>
    <t>70994234</t>
  </si>
  <si>
    <t>SŽDC, OŘ UNL, ST Most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</si>
  <si>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</si>
  <si>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</si>
  <si>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</si>
  <si>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</si>
  <si>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</si>
  <si>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</si>
  <si>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</si>
  <si>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</si>
  <si>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</si>
  <si>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</si>
  <si>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</si>
  <si>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</si>
  <si>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</si>
  <si>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</si>
  <si>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</si>
  <si>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</si>
  <si>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</si>
  <si>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</si>
  <si>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</si>
  <si>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</si>
  <si>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</si>
  <si>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</si>
  <si>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</si>
  <si>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</si>
  <si>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</si>
  <si>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</si>
  <si>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</si>
  <si>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</si>
  <si>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</si>
  <si>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</si>
  <si>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</si>
  <si>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</si>
  <si>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</si>
  <si>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</si>
  <si>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</si>
  <si>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</si>
  <si>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</si>
  <si>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</si>
  <si>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</si>
  <si>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</si>
  <si>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</si>
  <si>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</si>
  <si>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</si>
  <si>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</si>
  <si>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</si>
  <si>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</si>
  <si>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</si>
  <si>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TSO</t>
  </si>
  <si>
    <t>STA</t>
  </si>
  <si>
    <t>1</t>
  </si>
  <si>
    <t>{e4ad159d-f199-4684-8506-11f8fe7c10f5}</t>
  </si>
  <si>
    <t>2</t>
  </si>
  <si>
    <t>/</t>
  </si>
  <si>
    <t>Č1</t>
  </si>
  <si>
    <t>Hradec u Kadaně</t>
  </si>
  <si>
    <t>Soupis</t>
  </si>
  <si>
    <t>{760440a7-8407-421a-9ba8-32767ff2c041}</t>
  </si>
  <si>
    <t>Č2</t>
  </si>
  <si>
    <t>Pětipsy</t>
  </si>
  <si>
    <t>{90fb8753-a8b3-42b5-a33e-05fe0ce760a0}</t>
  </si>
  <si>
    <t>Č3</t>
  </si>
  <si>
    <t>Radonice u Kadaně</t>
  </si>
  <si>
    <t>{9e571aff-13e6-48f2-80bb-3b1b515bf66e}</t>
  </si>
  <si>
    <t>O2</t>
  </si>
  <si>
    <t>Vedlejší rozpočtové náklady</t>
  </si>
  <si>
    <t>{e60d5a1a-f373-4e9d-80e9-b46de04ee43d}</t>
  </si>
  <si>
    <t>VRN</t>
  </si>
  <si>
    <t>{27415fb7-93d7-4a40-b784-2c65932e0790}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</si>
  <si>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</si>
  <si>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</si>
  <si>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</si>
  <si>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</si>
  <si>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</si>
  <si>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</si>
  <si>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</si>
  <si>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O1 - TSO</t>
  </si>
  <si>
    <t>Soupis:</t>
  </si>
  <si>
    <t>Č1 - Hradec u Kadaně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</si>
  <si>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</si>
  <si>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</si>
  <si>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</si>
  <si>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</si>
  <si>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</si>
  <si>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</si>
  <si>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</si>
  <si>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</si>
  <si>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</si>
  <si>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</si>
  <si>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</si>
  <si>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</si>
  <si>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</si>
  <si>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</si>
  <si>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</si>
  <si>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</si>
  <si>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</si>
  <si>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</si>
  <si>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</si>
  <si>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</si>
  <si>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</si>
  <si>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</si>
  <si>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</si>
  <si>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</si>
  <si>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</si>
  <si>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</si>
  <si>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</si>
  <si>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</si>
  <si>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</si>
  <si>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</si>
  <si>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</si>
  <si>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Sborník UOŽI 01 2018</t>
  </si>
  <si>
    <t>4</t>
  </si>
  <si>
    <t>1551326705</t>
  </si>
  <si>
    <t>PSC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</si>
  <si>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</si>
  <si>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</t>
  </si>
  <si>
    <t>Poznámka k položce:
objízdná trasa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</si>
  <si>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</si>
  <si>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</si>
  <si>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1594197373</t>
  </si>
  <si>
    <t>3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</si>
  <si>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</si>
  <si>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</si>
  <si>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</si>
  <si>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-2003297086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</si>
  <si>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</si>
  <si>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</si>
  <si>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km 22,888 - 22,832 oboustraně</t>
  </si>
  <si>
    <t>56*2</t>
  </si>
  <si>
    <t>Součet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</si>
  <si>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</si>
  <si>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</si>
  <si>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671560842</t>
  </si>
  <si>
    <t>km 23,005-22,888 Lp + Pp - nástupiště</t>
  </si>
  <si>
    <t>(2*117)-50</t>
  </si>
  <si>
    <t>km 22,200 - 22,050</t>
  </si>
  <si>
    <t>150*2</t>
  </si>
  <si>
    <t>5905050010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</si>
  <si>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</si>
  <si>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km</t>
  </si>
  <si>
    <t>113471283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</si>
  <si>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</si>
  <si>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položce:
těžení 10 cm pod ložnou plochu pražce</t>
  </si>
  <si>
    <t>0,738</t>
  </si>
  <si>
    <t>6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</si>
  <si>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</si>
  <si>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</si>
  <si>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m3</t>
  </si>
  <si>
    <t>419078698</t>
  </si>
  <si>
    <t>Poznámka k souboru cen:_x000d_
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</si>
  <si>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provizorní stav přejezdy</t>
  </si>
  <si>
    <t>3,75</t>
  </si>
  <si>
    <t>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</si>
  <si>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</si>
  <si>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</si>
  <si>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1740908070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</si>
  <si>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</si>
  <si>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805*1</t>
  </si>
  <si>
    <t>8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</si>
  <si>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</si>
  <si>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KR.2. V cenách nejsou obsaženy náklady na dodávku materiálu.</t>
  </si>
  <si>
    <t>-595994969</t>
  </si>
  <si>
    <t>Poznámka k souboru cen:_x000d_
1. V cenách jsou započteny náklady na vrtání pražců dřevěných nevystrojených, manipulaci a montáž KR. 2. V cenách nejsou obsaženy náklady na dodávku materiálu.</t>
  </si>
  <si>
    <t>Poznámka k položce:
vložit pražce SB5 a vyměnit kolejnice
km 22,580 - 22,555 Lp 25 m
km 22,432 - 22,232 Lp 200 m
	 </t>
  </si>
  <si>
    <t>km 23,005 - 22,888 = 191</t>
  </si>
  <si>
    <t xml:space="preserve">km 22,855 - 22,832 = 38   </t>
  </si>
  <si>
    <t>km 22,832 - 22,823 P1899 = 15</t>
  </si>
  <si>
    <t>km 22,823 - 22,698 = 204</t>
  </si>
  <si>
    <t>km 22,698 - 22,692 = 10</t>
  </si>
  <si>
    <t>km 22,692 - 22,234 = 749</t>
  </si>
  <si>
    <t>9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</si>
  <si>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</si>
  <si>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</si>
  <si>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1243509966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</si>
  <si>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</si>
  <si>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10</t>
  </si>
  <si>
    <t>5908005340</t>
  </si>
  <si>
    <t>Oprava kolejnicového styku výměna spojek tv. A.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</si>
  <si>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styk</t>
  </si>
  <si>
    <t>59930940</t>
  </si>
  <si>
    <t>Poznámka k souboru cen:_x000d_
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</si>
  <si>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738/20= 36,9</t>
  </si>
  <si>
    <t>37*2</t>
  </si>
  <si>
    <t>11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</si>
  <si>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</si>
  <si>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</si>
  <si>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453610933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</si>
  <si>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</si>
  <si>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úprava GPK pro zvýšení rychlosti</t>
  </si>
  <si>
    <t>km 21,800 - 22,200</t>
  </si>
  <si>
    <t>0,400</t>
  </si>
  <si>
    <t>12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</si>
  <si>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</si>
  <si>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</si>
  <si>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-1587364929</t>
  </si>
  <si>
    <t>Poznámka k souboru cen:_x000d_
1. V cenách jsou započteny náklady na kontinuální hutnění mezipražcových prostorů a za hlavami pražců.</t>
  </si>
  <si>
    <t>km 23,005 - 22,200</t>
  </si>
  <si>
    <t>0,805</t>
  </si>
  <si>
    <t>13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</si>
  <si>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</si>
  <si>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</si>
  <si>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m</t>
  </si>
  <si>
    <t>2065075096</t>
  </si>
  <si>
    <t>Poznámka k souboru cen:_x000d_
1. V cenách jsou započteny náklady na ruční odstranění povrchových vad, převalků ruční nebo pojezdovou bruskou s optimalizací příčného profilu a geometrie hlavy kolejnice.</t>
  </si>
  <si>
    <t>km 21,868 - 22,233 Pp</t>
  </si>
  <si>
    <t>365</t>
  </si>
  <si>
    <t>14</t>
  </si>
  <si>
    <t>5913060020</t>
  </si>
  <si>
    <t>Demontáž dílů betonové přejezdové konstrukce vnitřního panelu. Poznámka: 1. V cenách jsou započteny náklady na demontáž konstrukce a naložení na dopravní prostředek.</t>
  </si>
  <si>
    <t>kus</t>
  </si>
  <si>
    <t>-2095286702</t>
  </si>
  <si>
    <t>Poznámka k souboru cen:_x000d_
1. V cenách jsou započteny náklady na demontáž konstrukce a naložení na dopravní prostředek.</t>
  </si>
  <si>
    <t>P1899</t>
  </si>
  <si>
    <t>P1898</t>
  </si>
  <si>
    <t>5913065020</t>
  </si>
  <si>
    <t>Montáž dílů betonové přejezdové konstrukce v koleji vnitřního panelu. Poznámka: 1. V cenách jsou započteny náklady na montáž dílů.2. V cenách nejsou obsaženy náklady na dodávku materiálu.</t>
  </si>
  <si>
    <t>1158379179</t>
  </si>
  <si>
    <t>Poznámka k souboru cen:_x000d_
1. V cenách jsou započteny náklady na montáž dílů. 2. V cenách nejsou obsaženy náklady na dodávku materiálu.</t>
  </si>
  <si>
    <t>3*2</t>
  </si>
  <si>
    <t>2*2</t>
  </si>
  <si>
    <t>16</t>
  </si>
  <si>
    <t>5913235030</t>
  </si>
  <si>
    <t>Dělení AB komunikace řezáním hloubky do 30 cm. Poznámka: 1. V cenách jsou započteny náklady na provedení úkolu.</t>
  </si>
  <si>
    <t>1407583058</t>
  </si>
  <si>
    <t>Poznámka k souboru cen:_x000d_
1. V cenách jsou započteny náklady na provedení úkolu.</t>
  </si>
  <si>
    <t>9*2</t>
  </si>
  <si>
    <t>6*2</t>
  </si>
  <si>
    <t>17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</si>
  <si>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</si>
  <si>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</si>
  <si>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930544209</t>
  </si>
  <si>
    <t>Poznámka k souboru cen:_x000d_
1. V cenách jsou započteny náklady na odtěžení nebo frézování a naložení výzisku na dopravní prostředek.</t>
  </si>
  <si>
    <t>9*2*1</t>
  </si>
  <si>
    <t>6*2*1</t>
  </si>
  <si>
    <t>18</t>
  </si>
  <si>
    <t>5913250020</t>
  </si>
  <si>
    <t>Zřízení konstrukce vozovky asfaltobetonové těžké. Poznámka: 1. V cenách jsou započteny náklady na zřízení netuhé vozovky podle VL s živičným podkladem ze stmelených vrstev podle vzorového lidtu Ž.2. V cenách nejsou obsaženy náklady na dodávku materiálu.</t>
  </si>
  <si>
    <t>233315974</t>
  </si>
  <si>
    <t>Poznámka k souboru cen:_x000d_
1. V cenách jsou započteny náklady na zřízení netuhé vozovky podle VL s živičným podkladem ze stmelených vrstev podle vzorového lidtu Ž. 2. V cenách nejsou obsaženy náklady na dodávku materiálu.</t>
  </si>
  <si>
    <t>19</t>
  </si>
  <si>
    <t>5914130020</t>
  </si>
  <si>
    <t>Montáž nástupiště úrovňového hrana Tischer. Poznámka: 1. V cenách jsou započteny náklady na úpravu terénu, montáž a zásyp podle vzorového listu.2. V cenách nejsou obsaženy náklady na dodávku materiálu.</t>
  </si>
  <si>
    <t>-1508113683</t>
  </si>
  <si>
    <t>Poznámka k souboru cen:_x000d_
1. V cenách jsou započteny náklady na úpravu terénu, montáž a zásyp podle vzorového listu. 2. V cenách nejsou obsaženy náklady na dodávku materiálu.</t>
  </si>
  <si>
    <t>20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</si>
  <si>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</si>
  <si>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</si>
  <si>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2023527475</t>
  </si>
  <si>
    <t>Poznámka k souboru cen:_x000d_
1. V cenách jsou započteny náklady na hloubení a uložení výzisku na terén nebo naložení na dopravní prostředek a uložení na úložišti.</t>
  </si>
  <si>
    <t>Poznámka k položce:
pro základ nástupiště</t>
  </si>
  <si>
    <t>50*0,5*0,5</t>
  </si>
  <si>
    <t>5999005010</t>
  </si>
  <si>
    <t>Třídění spojovacích a upevňovacích součástí. Poznámka: 1. V cenách jsou započteny náklady na manipulaci, vytřídění a uložení materiálu na úložiště nebo do skladu.</t>
  </si>
  <si>
    <t>t</t>
  </si>
  <si>
    <t>-204173577</t>
  </si>
  <si>
    <t>Poznámka k souboru cen:_x000d_
1. V cenách jsou započteny náklady na manipulaci, vytřídění a uložení materiálu na úložiště nebo do skladu.</t>
  </si>
  <si>
    <t>Poznámka k položce:
výzisk svěrek</t>
  </si>
  <si>
    <t>OST</t>
  </si>
  <si>
    <t>Ostatní</t>
  </si>
  <si>
    <t>22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</si>
  <si>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</si>
  <si>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kus stroje.</t>
  </si>
  <si>
    <t>512</t>
  </si>
  <si>
    <t>-33183878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</si>
  <si>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</si>
  <si>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Poznámka k položce:
Doprava svěrek T6 z TO LN - na stavbu</t>
  </si>
  <si>
    <t>23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</si>
  <si>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</si>
  <si>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</si>
  <si>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-977906601</t>
  </si>
  <si>
    <t>Poznámka k položce:
odvoz na skládku</t>
  </si>
  <si>
    <t>výzisk z bagrování</t>
  </si>
  <si>
    <t>736*1,6</t>
  </si>
  <si>
    <t>výzisk z banketů</t>
  </si>
  <si>
    <t>((112*0,1)+(484*0,15))*1,5</t>
  </si>
  <si>
    <t>balená</t>
  </si>
  <si>
    <t>9*2*1*0,3*2,5</t>
  </si>
  <si>
    <t>6*2*1*0,3*2,5</t>
  </si>
  <si>
    <t>24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</si>
  <si>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</si>
  <si>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</si>
  <si>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966024330</t>
  </si>
  <si>
    <t>SB5 z TO ŽAtec na místo vložení</t>
  </si>
  <si>
    <t>1207*0,282</t>
  </si>
  <si>
    <t>25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</si>
  <si>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</si>
  <si>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</si>
  <si>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637684304</t>
  </si>
  <si>
    <t>Poznámka k položce:
přeprava prafabrikátů na nástupiště z TO Most na stavbu</t>
  </si>
  <si>
    <t>tischer</t>
  </si>
  <si>
    <t>50*0,149</t>
  </si>
  <si>
    <t>patky</t>
  </si>
  <si>
    <t>51*0,132</t>
  </si>
  <si>
    <t>26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</si>
  <si>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</si>
  <si>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</si>
  <si>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1617363452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</si>
  <si>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</si>
  <si>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
včetně očištění od starého betonu</t>
  </si>
  <si>
    <t>27</t>
  </si>
  <si>
    <t>2130717105</t>
  </si>
  <si>
    <t>SB5</t>
  </si>
  <si>
    <t>28</t>
  </si>
  <si>
    <t>9909000100</t>
  </si>
  <si>
    <t>Poplatek za uložení suti nebo hmot na oficiální skládku Poznámka: V cenách jsou započteny náklady na uložení stavebního odpadu na oficiální skládku.</t>
  </si>
  <si>
    <t>1575553000</t>
  </si>
  <si>
    <t>Poznámka k souboru cen:_x000d_
V cenách jsou započteny náklady na uložení stavebního odpadu na oficiální skládku.</t>
  </si>
  <si>
    <t>29</t>
  </si>
  <si>
    <t>9909000600</t>
  </si>
  <si>
    <t>Poplatek za recyklaci odpadu Poznámka: V cenách jsou započteny náklady na uložení stavebního odpadu na oficiální skládku.</t>
  </si>
  <si>
    <t>808578226</t>
  </si>
  <si>
    <t>30</t>
  </si>
  <si>
    <t>M</t>
  </si>
  <si>
    <t>5955101005</t>
  </si>
  <si>
    <t>Kamenivo drcené štěrk frakce 31,5/63 třídy min. BII</t>
  </si>
  <si>
    <t>572118687</t>
  </si>
  <si>
    <t>805*1,6</t>
  </si>
  <si>
    <t>GPK zvýš. rychlosti</t>
  </si>
  <si>
    <t>30*1,6</t>
  </si>
  <si>
    <t>31</t>
  </si>
  <si>
    <t>5958107000</t>
  </si>
  <si>
    <t>Šroub spojkový M24 x 120 mm</t>
  </si>
  <si>
    <t>-1960854189</t>
  </si>
  <si>
    <t>74*4</t>
  </si>
  <si>
    <t>32</t>
  </si>
  <si>
    <t>5958116000</t>
  </si>
  <si>
    <t>Matice M24</t>
  </si>
  <si>
    <t>-808657219</t>
  </si>
  <si>
    <t>33</t>
  </si>
  <si>
    <t>5955101020</t>
  </si>
  <si>
    <t>Kamenivo drcené štěrkodrť frakce 0/32</t>
  </si>
  <si>
    <t>947048504</t>
  </si>
  <si>
    <t>pod úložné bloky</t>
  </si>
  <si>
    <t>51*0,5*0,2 *1,6</t>
  </si>
  <si>
    <t>3,75*1,6</t>
  </si>
  <si>
    <t>34</t>
  </si>
  <si>
    <t>5955101025</t>
  </si>
  <si>
    <t>Kamenivo drcené drť frakce 4/8</t>
  </si>
  <si>
    <t>-565753353</t>
  </si>
  <si>
    <t>Poznámka k položce:
povrch nástupiště</t>
  </si>
  <si>
    <t>50*1,5*0,05*1,6</t>
  </si>
  <si>
    <t>35</t>
  </si>
  <si>
    <t>5958134040</t>
  </si>
  <si>
    <t>Součásti upevňovací kroužek pružný dvojitý Fe 6</t>
  </si>
  <si>
    <t>1044950666</t>
  </si>
  <si>
    <t>pražce</t>
  </si>
  <si>
    <t>4828</t>
  </si>
  <si>
    <t>styky</t>
  </si>
  <si>
    <t>296</t>
  </si>
  <si>
    <t>36</t>
  </si>
  <si>
    <t>5958134041</t>
  </si>
  <si>
    <t>Součásti upevňovací šroub svěrkový T5</t>
  </si>
  <si>
    <t>524438827</t>
  </si>
  <si>
    <t>37</t>
  </si>
  <si>
    <t>5958134115</t>
  </si>
  <si>
    <t>Součásti upevňovací matice M24</t>
  </si>
  <si>
    <t>341976901</t>
  </si>
  <si>
    <t>38</t>
  </si>
  <si>
    <t>5958134140</t>
  </si>
  <si>
    <t>Součásti upevňovací vložka M</t>
  </si>
  <si>
    <t>1010431006</t>
  </si>
  <si>
    <t>39</t>
  </si>
  <si>
    <t>5958158005</t>
  </si>
  <si>
    <t xml:space="preserve">Podložka pryžová pod patu kolejnice S49  183/126/6</t>
  </si>
  <si>
    <t>-1067392222</t>
  </si>
  <si>
    <t>40</t>
  </si>
  <si>
    <t>5963146025</t>
  </si>
  <si>
    <t>Asfaltový beton ACP 22S 50/70 hrubozrnný podkladní vrstva</t>
  </si>
  <si>
    <t>-908363514</t>
  </si>
  <si>
    <t>30*0,15*2,5</t>
  </si>
  <si>
    <t>41</t>
  </si>
  <si>
    <t>5963146000</t>
  </si>
  <si>
    <t>Asfaltový beton ACO 11S 50/70 střednězrnný-obrusná vrstva</t>
  </si>
  <si>
    <t>-943858505</t>
  </si>
  <si>
    <t>30*0,05*2,5</t>
  </si>
  <si>
    <t>42</t>
  </si>
  <si>
    <t>5964133000</t>
  </si>
  <si>
    <t>Geotextilie základní</t>
  </si>
  <si>
    <t>-1561299465</t>
  </si>
  <si>
    <t>Poznámka k položce:
provizorní stav přejezdy</t>
  </si>
  <si>
    <t>43</t>
  </si>
  <si>
    <t>5964161005</t>
  </si>
  <si>
    <t>Beton lehce zhutnitelný C 16/20;X0 F5 2 200 2 662</t>
  </si>
  <si>
    <t>-1528447417</t>
  </si>
  <si>
    <t>pro spárování nástupiště</t>
  </si>
  <si>
    <t>51*0,05*0,25*0,25</t>
  </si>
  <si>
    <t>51*0,02*0,25*0,25</t>
  </si>
  <si>
    <t>Č2 - Pětipsy</t>
  </si>
  <si>
    <t>km 13,646 -22,616 Lp + Pp</t>
  </si>
  <si>
    <t>30*2</t>
  </si>
  <si>
    <t>km 13,385 - 13,485 Lp</t>
  </si>
  <si>
    <t>100*1</t>
  </si>
  <si>
    <t>km 13,385 - 13,616 Pp</t>
  </si>
  <si>
    <t>231*1</t>
  </si>
  <si>
    <t>-913852159</t>
  </si>
  <si>
    <t>Poznámka k položce:
výměna 10 cm pod ložnou plochu pražce</t>
  </si>
  <si>
    <t>km 13,385 - 13,856</t>
  </si>
  <si>
    <t>0,471</t>
  </si>
  <si>
    <t>-1355324655</t>
  </si>
  <si>
    <t>471*1</t>
  </si>
  <si>
    <t>2018536254</t>
  </si>
  <si>
    <t>Poznámka k položce:
při montáži vložit pražce SB5</t>
  </si>
  <si>
    <t>559287644</t>
  </si>
  <si>
    <t>2111751463</t>
  </si>
  <si>
    <t>471/20=23,55</t>
  </si>
  <si>
    <t>24*2</t>
  </si>
  <si>
    <t>495159932</t>
  </si>
  <si>
    <t>5913060010</t>
  </si>
  <si>
    <t>Demontáž dílů betonové přejezdové konstrukce vnějšího panelu. Poznámka: 1. V cenách jsou započteny náklady na demontáž konstrukce a naložení na dopravní prostředek.</t>
  </si>
  <si>
    <t>1819597122</t>
  </si>
  <si>
    <t>Poznámka k položce:
P1889</t>
  </si>
  <si>
    <t>-1101627862</t>
  </si>
  <si>
    <t>5913065010</t>
  </si>
  <si>
    <t>Montáž dílů betonové přejezdové konstrukce v koleji vnějšího panelu. Poznámka: 1. V cenách jsou započteny náklady na montáž dílů.2. V cenách nejsou obsaženy náklady na dodávku materiálu.</t>
  </si>
  <si>
    <t>-1373493204</t>
  </si>
  <si>
    <t>-422462572</t>
  </si>
  <si>
    <t>-370742418</t>
  </si>
  <si>
    <t>471*1,6</t>
  </si>
  <si>
    <t>bankety</t>
  </si>
  <si>
    <t>392*0,15*1,5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</si>
  <si>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</si>
  <si>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</si>
  <si>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-347663971</t>
  </si>
  <si>
    <t>785*0,282</t>
  </si>
  <si>
    <t>3140</t>
  </si>
  <si>
    <t>48*4</t>
  </si>
  <si>
    <t>1943850821</t>
  </si>
  <si>
    <t>Č3 - Radonice u Kadaně</t>
  </si>
  <si>
    <t>km 13,278 - 12,868 Lp + Pp</t>
  </si>
  <si>
    <t>410*2</t>
  </si>
  <si>
    <t>1944176457</t>
  </si>
  <si>
    <t>Poznámka k položce:
10 cm pod ložnou plochu pražce</t>
  </si>
  <si>
    <t xml:space="preserve">km 13,278  - 13,534</t>
  </si>
  <si>
    <t>0,256</t>
  </si>
  <si>
    <t>km 13,040 - 13,278</t>
  </si>
  <si>
    <t>0,238</t>
  </si>
  <si>
    <t>494*1</t>
  </si>
  <si>
    <t>-1314760146</t>
  </si>
  <si>
    <t>km 13,278 - 13,534 SB5</t>
  </si>
  <si>
    <t>171236118</t>
  </si>
  <si>
    <t>2. SK ORI zrušení</t>
  </si>
  <si>
    <t>0,136</t>
  </si>
  <si>
    <t>3. SK ORI zrušení</t>
  </si>
  <si>
    <t>0,167</t>
  </si>
  <si>
    <t>1.SK - pro výměnu pražců a KL</t>
  </si>
  <si>
    <t>642277945</t>
  </si>
  <si>
    <t>494/20=24,7</t>
  </si>
  <si>
    <t>25*2</t>
  </si>
  <si>
    <t>km 13,040 - 13,534</t>
  </si>
  <si>
    <t>0,494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</si>
  <si>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</si>
  <si>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</si>
  <si>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1113437894</t>
  </si>
  <si>
    <t>Poznámka k souboru cen:_x000d_
1. V cenách jsou započteny náklady na demontáž do součástí, manipulaci, naložení na dopravní prostředek a uložení vyzískaného materiálu na úložišti.</t>
  </si>
  <si>
    <t>vh.č. 1-5</t>
  </si>
  <si>
    <t>5*48,7</t>
  </si>
  <si>
    <t>5911671100</t>
  </si>
  <si>
    <t>Příplatek za demontáž v ose koleje výhybky jednoduché pražce ocelové válcované soustavy A. Poznámka: 1. V cenách jsou započteny náklady za obtížnost demontáže v ose koleje.</t>
  </si>
  <si>
    <t>1794110780</t>
  </si>
  <si>
    <t>Poznámka k souboru cen:_x000d_
1. V cenách jsou započteny náklady za obtížnost demontáže v ose koleje.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</si>
  <si>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</si>
  <si>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</si>
  <si>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-1908621087</t>
  </si>
  <si>
    <t>Poznámka k souboru cen:_x000d_
1. V cenách jsou započteny náklady na urovnání a úpravu ploch nebo skládek výzisku kameniva a zeminy s jejich případnou rekultivací.</t>
  </si>
  <si>
    <t>Poznámka k položce:
úprava po rušených SK</t>
  </si>
  <si>
    <t>136*3</t>
  </si>
  <si>
    <t>167*3</t>
  </si>
  <si>
    <t>1303422924</t>
  </si>
  <si>
    <t>Poznámka k položce:
výzisk svěrek pro další použití</t>
  </si>
  <si>
    <t>výzisk z výměny KL</t>
  </si>
  <si>
    <t>494*1*1,8</t>
  </si>
  <si>
    <t>odečet za ORI</t>
  </si>
  <si>
    <t>-((136+167)*3*0,2*1,8)</t>
  </si>
  <si>
    <t>410*2*0,15*1,5</t>
  </si>
  <si>
    <t>808*0,282</t>
  </si>
  <si>
    <t>494*1,6</t>
  </si>
  <si>
    <t xml:space="preserve">pražce </t>
  </si>
  <si>
    <t>808*4</t>
  </si>
  <si>
    <t>200</t>
  </si>
  <si>
    <t>3232</t>
  </si>
  <si>
    <t>-991812363</t>
  </si>
  <si>
    <t>50*4</t>
  </si>
  <si>
    <t>O2 - Vedlejší rozpočtové náklady</t>
  </si>
  <si>
    <t>Č1 - VRN</t>
  </si>
  <si>
    <t>RV303001</t>
  </si>
  <si>
    <t>Zjednodušený projekt opravy koleje</t>
  </si>
  <si>
    <t>1947478625</t>
  </si>
  <si>
    <t>RV317002</t>
  </si>
  <si>
    <t>Vybavení staveniště</t>
  </si>
  <si>
    <t>815353082</t>
  </si>
  <si>
    <t>RV315002</t>
  </si>
  <si>
    <t>Zařízení staveniště</t>
  </si>
  <si>
    <t>1683488011</t>
  </si>
  <si>
    <t>RV322001</t>
  </si>
  <si>
    <t>Laboratorní rozbor kontaminace zeminy nebo KL</t>
  </si>
  <si>
    <t>-2020720058</t>
  </si>
  <si>
    <t>RV324001</t>
  </si>
  <si>
    <t>Vytýčení kabelové trasy kabelové</t>
  </si>
  <si>
    <t>-630919683</t>
  </si>
  <si>
    <t>051002000</t>
  </si>
  <si>
    <t>Finanční náklady - pojistné</t>
  </si>
  <si>
    <t>%</t>
  </si>
  <si>
    <t>666474556</t>
  </si>
  <si>
    <t>RV334010</t>
  </si>
  <si>
    <t>Úzavírka dopravní komunikace</t>
  </si>
  <si>
    <t>1668062364</t>
  </si>
  <si>
    <t>RV350001</t>
  </si>
  <si>
    <t>Dokumentace skutečného provedení</t>
  </si>
  <si>
    <t>-1716137763</t>
  </si>
  <si>
    <t>012002000</t>
  </si>
  <si>
    <t>Geodetické práce</t>
  </si>
  <si>
    <t>-1752152817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</si>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</sst>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29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33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33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36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38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hidden="1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hidden="1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s="2" customFormat="1" ht="14.4" customHeight="1">
      <c r="B28" s="53"/>
      <c r="C28" s="54"/>
      <c r="D28" s="55" t="s">
        <v>43</v>
      </c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65018132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TSO Hradec - Poláky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zast. Hradec, Pětipsy, radonice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9. 10. 2018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SŽDC, OŘ UNL, ST Most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34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32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ROUND(AG52+AG56,2)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ROUND(AS52+AS56,2)</f>
        <v>0</v>
      </c>
      <c r="AT51" s="114">
        <f>ROUND(SUM(AV51:AW51),2)</f>
        <v>0</v>
      </c>
      <c r="AU51" s="115">
        <f>ROUND(AU52+AU56,5)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ROUND(AZ52+AZ56,2)</f>
        <v>0</v>
      </c>
      <c r="BA51" s="114">
        <f>ROUND(BA52+BA56,2)</f>
        <v>0</v>
      </c>
      <c r="BB51" s="114">
        <f>ROUND(BB52+BB56,2)</f>
        <v>0</v>
      </c>
      <c r="BC51" s="114">
        <f>ROUND(BC52+BC56,2)</f>
        <v>0</v>
      </c>
      <c r="BD51" s="116">
        <f>ROUND(BD52+BD56,2)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ROUND(SUM(AG53:AG55),2)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79</v>
      </c>
      <c r="AR52" s="126"/>
      <c r="AS52" s="127">
        <f>ROUND(SUM(AS53:AS55),2)</f>
        <v>0</v>
      </c>
      <c r="AT52" s="128">
        <f>ROUND(SUM(AV52:AW52),2)</f>
        <v>0</v>
      </c>
      <c r="AU52" s="129">
        <f>ROUND(SUM(AU53:AU55),5)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ROUND(SUM(AZ53:AZ55),2)</f>
        <v>0</v>
      </c>
      <c r="BA52" s="128">
        <f>ROUND(SUM(BA53:BA55),2)</f>
        <v>0</v>
      </c>
      <c r="BB52" s="128">
        <f>ROUND(SUM(BB53:BB55),2)</f>
        <v>0</v>
      </c>
      <c r="BC52" s="128">
        <f>ROUND(SUM(BC53:BC55),2)</f>
        <v>0</v>
      </c>
      <c r="BD52" s="130">
        <f>ROUND(SUM(BD53:BD55),2)</f>
        <v>0</v>
      </c>
      <c r="BS52" s="131" t="s">
        <v>72</v>
      </c>
      <c r="BT52" s="131" t="s">
        <v>80</v>
      </c>
      <c r="BU52" s="131" t="s">
        <v>74</v>
      </c>
      <c r="BV52" s="131" t="s">
        <v>75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6" customFormat="1" ht="16.5" customHeight="1">
      <c r="A53" s="132" t="s">
        <v>83</v>
      </c>
      <c r="B53" s="133"/>
      <c r="C53" s="134"/>
      <c r="D53" s="134"/>
      <c r="E53" s="135" t="s">
        <v>84</v>
      </c>
      <c r="F53" s="135"/>
      <c r="G53" s="135"/>
      <c r="H53" s="135"/>
      <c r="I53" s="135"/>
      <c r="J53" s="134"/>
      <c r="K53" s="135" t="s">
        <v>85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'Č1 - Hradec u Kadaně'!J29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86</v>
      </c>
      <c r="AR53" s="138"/>
      <c r="AS53" s="139">
        <v>0</v>
      </c>
      <c r="AT53" s="140">
        <f>ROUND(SUM(AV53:AW53),2)</f>
        <v>0</v>
      </c>
      <c r="AU53" s="141">
        <f>'Č1 - Hradec u Kadaně'!P85</f>
        <v>0</v>
      </c>
      <c r="AV53" s="140">
        <f>'Č1 - Hradec u Kadaně'!J32</f>
        <v>0</v>
      </c>
      <c r="AW53" s="140">
        <f>'Č1 - Hradec u Kadaně'!J33</f>
        <v>0</v>
      </c>
      <c r="AX53" s="140">
        <f>'Č1 - Hradec u Kadaně'!J34</f>
        <v>0</v>
      </c>
      <c r="AY53" s="140">
        <f>'Č1 - Hradec u Kadaně'!J35</f>
        <v>0</v>
      </c>
      <c r="AZ53" s="140">
        <f>'Č1 - Hradec u Kadaně'!F32</f>
        <v>0</v>
      </c>
      <c r="BA53" s="140">
        <f>'Č1 - Hradec u Kadaně'!F33</f>
        <v>0</v>
      </c>
      <c r="BB53" s="140">
        <f>'Č1 - Hradec u Kadaně'!F34</f>
        <v>0</v>
      </c>
      <c r="BC53" s="140">
        <f>'Č1 - Hradec u Kadaně'!F35</f>
        <v>0</v>
      </c>
      <c r="BD53" s="142">
        <f>'Č1 - Hradec u Kadaně'!F36</f>
        <v>0</v>
      </c>
      <c r="BT53" s="143" t="s">
        <v>82</v>
      </c>
      <c r="BV53" s="143" t="s">
        <v>75</v>
      </c>
      <c r="BW53" s="143" t="s">
        <v>87</v>
      </c>
      <c r="BX53" s="143" t="s">
        <v>81</v>
      </c>
      <c r="CL53" s="143" t="s">
        <v>21</v>
      </c>
    </row>
    <row r="54" s="6" customFormat="1" ht="16.5" customHeight="1">
      <c r="A54" s="132" t="s">
        <v>83</v>
      </c>
      <c r="B54" s="133"/>
      <c r="C54" s="134"/>
      <c r="D54" s="134"/>
      <c r="E54" s="135" t="s">
        <v>88</v>
      </c>
      <c r="F54" s="135"/>
      <c r="G54" s="135"/>
      <c r="H54" s="135"/>
      <c r="I54" s="135"/>
      <c r="J54" s="134"/>
      <c r="K54" s="135" t="s">
        <v>89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'Č2 - Pětipsy'!J29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86</v>
      </c>
      <c r="AR54" s="138"/>
      <c r="AS54" s="139">
        <v>0</v>
      </c>
      <c r="AT54" s="140">
        <f>ROUND(SUM(AV54:AW54),2)</f>
        <v>0</v>
      </c>
      <c r="AU54" s="141">
        <f>'Č2 - Pětipsy'!P85</f>
        <v>0</v>
      </c>
      <c r="AV54" s="140">
        <f>'Č2 - Pětipsy'!J32</f>
        <v>0</v>
      </c>
      <c r="AW54" s="140">
        <f>'Č2 - Pětipsy'!J33</f>
        <v>0</v>
      </c>
      <c r="AX54" s="140">
        <f>'Č2 - Pětipsy'!J34</f>
        <v>0</v>
      </c>
      <c r="AY54" s="140">
        <f>'Č2 - Pětipsy'!J35</f>
        <v>0</v>
      </c>
      <c r="AZ54" s="140">
        <f>'Č2 - Pětipsy'!F32</f>
        <v>0</v>
      </c>
      <c r="BA54" s="140">
        <f>'Č2 - Pětipsy'!F33</f>
        <v>0</v>
      </c>
      <c r="BB54" s="140">
        <f>'Č2 - Pětipsy'!F34</f>
        <v>0</v>
      </c>
      <c r="BC54" s="140">
        <f>'Č2 - Pětipsy'!F35</f>
        <v>0</v>
      </c>
      <c r="BD54" s="142">
        <f>'Č2 - Pětipsy'!F36</f>
        <v>0</v>
      </c>
      <c r="BT54" s="143" t="s">
        <v>82</v>
      </c>
      <c r="BV54" s="143" t="s">
        <v>75</v>
      </c>
      <c r="BW54" s="143" t="s">
        <v>90</v>
      </c>
      <c r="BX54" s="143" t="s">
        <v>81</v>
      </c>
      <c r="CL54" s="143" t="s">
        <v>21</v>
      </c>
    </row>
    <row r="55" s="6" customFormat="1" ht="16.5" customHeight="1">
      <c r="A55" s="132" t="s">
        <v>83</v>
      </c>
      <c r="B55" s="133"/>
      <c r="C55" s="134"/>
      <c r="D55" s="134"/>
      <c r="E55" s="135" t="s">
        <v>91</v>
      </c>
      <c r="F55" s="135"/>
      <c r="G55" s="135"/>
      <c r="H55" s="135"/>
      <c r="I55" s="135"/>
      <c r="J55" s="134"/>
      <c r="K55" s="135" t="s">
        <v>92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'Č3 - Radonice u Kadaně'!J29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86</v>
      </c>
      <c r="AR55" s="138"/>
      <c r="AS55" s="139">
        <v>0</v>
      </c>
      <c r="AT55" s="140">
        <f>ROUND(SUM(AV55:AW55),2)</f>
        <v>0</v>
      </c>
      <c r="AU55" s="141">
        <f>'Č3 - Radonice u Kadaně'!P85</f>
        <v>0</v>
      </c>
      <c r="AV55" s="140">
        <f>'Č3 - Radonice u Kadaně'!J32</f>
        <v>0</v>
      </c>
      <c r="AW55" s="140">
        <f>'Č3 - Radonice u Kadaně'!J33</f>
        <v>0</v>
      </c>
      <c r="AX55" s="140">
        <f>'Č3 - Radonice u Kadaně'!J34</f>
        <v>0</v>
      </c>
      <c r="AY55" s="140">
        <f>'Č3 - Radonice u Kadaně'!J35</f>
        <v>0</v>
      </c>
      <c r="AZ55" s="140">
        <f>'Č3 - Radonice u Kadaně'!F32</f>
        <v>0</v>
      </c>
      <c r="BA55" s="140">
        <f>'Č3 - Radonice u Kadaně'!F33</f>
        <v>0</v>
      </c>
      <c r="BB55" s="140">
        <f>'Č3 - Radonice u Kadaně'!F34</f>
        <v>0</v>
      </c>
      <c r="BC55" s="140">
        <f>'Č3 - Radonice u Kadaně'!F35</f>
        <v>0</v>
      </c>
      <c r="BD55" s="142">
        <f>'Č3 - Radonice u Kadaně'!F36</f>
        <v>0</v>
      </c>
      <c r="BT55" s="143" t="s">
        <v>82</v>
      </c>
      <c r="BV55" s="143" t="s">
        <v>75</v>
      </c>
      <c r="BW55" s="143" t="s">
        <v>93</v>
      </c>
      <c r="BX55" s="143" t="s">
        <v>81</v>
      </c>
      <c r="CL55" s="143" t="s">
        <v>21</v>
      </c>
    </row>
    <row r="56" s="5" customFormat="1" ht="16.5" customHeight="1">
      <c r="B56" s="119"/>
      <c r="C56" s="120"/>
      <c r="D56" s="121" t="s">
        <v>94</v>
      </c>
      <c r="E56" s="121"/>
      <c r="F56" s="121"/>
      <c r="G56" s="121"/>
      <c r="H56" s="121"/>
      <c r="I56" s="122"/>
      <c r="J56" s="121" t="s">
        <v>95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ROUND(AG57,2)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79</v>
      </c>
      <c r="AR56" s="126"/>
      <c r="AS56" s="127">
        <f>ROUND(AS57,2)</f>
        <v>0</v>
      </c>
      <c r="AT56" s="128">
        <f>ROUND(SUM(AV56:AW56),2)</f>
        <v>0</v>
      </c>
      <c r="AU56" s="129">
        <f>ROUND(AU57,5)</f>
        <v>0</v>
      </c>
      <c r="AV56" s="128">
        <f>ROUND(AZ56*L26,2)</f>
        <v>0</v>
      </c>
      <c r="AW56" s="128">
        <f>ROUND(BA56*L27,2)</f>
        <v>0</v>
      </c>
      <c r="AX56" s="128">
        <f>ROUND(BB56*L26,2)</f>
        <v>0</v>
      </c>
      <c r="AY56" s="128">
        <f>ROUND(BC56*L27,2)</f>
        <v>0</v>
      </c>
      <c r="AZ56" s="128">
        <f>ROUND(AZ57,2)</f>
        <v>0</v>
      </c>
      <c r="BA56" s="128">
        <f>ROUND(BA57,2)</f>
        <v>0</v>
      </c>
      <c r="BB56" s="128">
        <f>ROUND(BB57,2)</f>
        <v>0</v>
      </c>
      <c r="BC56" s="128">
        <f>ROUND(BC57,2)</f>
        <v>0</v>
      </c>
      <c r="BD56" s="130">
        <f>ROUND(BD57,2)</f>
        <v>0</v>
      </c>
      <c r="BS56" s="131" t="s">
        <v>72</v>
      </c>
      <c r="BT56" s="131" t="s">
        <v>80</v>
      </c>
      <c r="BU56" s="131" t="s">
        <v>74</v>
      </c>
      <c r="BV56" s="131" t="s">
        <v>75</v>
      </c>
      <c r="BW56" s="131" t="s">
        <v>96</v>
      </c>
      <c r="BX56" s="131" t="s">
        <v>7</v>
      </c>
      <c r="CL56" s="131" t="s">
        <v>21</v>
      </c>
      <c r="CM56" s="131" t="s">
        <v>82</v>
      </c>
    </row>
    <row r="57" s="6" customFormat="1" ht="16.5" customHeight="1">
      <c r="A57" s="132" t="s">
        <v>83</v>
      </c>
      <c r="B57" s="133"/>
      <c r="C57" s="134"/>
      <c r="D57" s="134"/>
      <c r="E57" s="135" t="s">
        <v>84</v>
      </c>
      <c r="F57" s="135"/>
      <c r="G57" s="135"/>
      <c r="H57" s="135"/>
      <c r="I57" s="135"/>
      <c r="J57" s="134"/>
      <c r="K57" s="135" t="s">
        <v>97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'Č1 - VRN'!J29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86</v>
      </c>
      <c r="AR57" s="138"/>
      <c r="AS57" s="144">
        <v>0</v>
      </c>
      <c r="AT57" s="145">
        <f>ROUND(SUM(AV57:AW57),2)</f>
        <v>0</v>
      </c>
      <c r="AU57" s="146">
        <f>'Č1 - VRN'!P82</f>
        <v>0</v>
      </c>
      <c r="AV57" s="145">
        <f>'Č1 - VRN'!J32</f>
        <v>0</v>
      </c>
      <c r="AW57" s="145">
        <f>'Č1 - VRN'!J33</f>
        <v>0</v>
      </c>
      <c r="AX57" s="145">
        <f>'Č1 - VRN'!J34</f>
        <v>0</v>
      </c>
      <c r="AY57" s="145">
        <f>'Č1 - VRN'!J35</f>
        <v>0</v>
      </c>
      <c r="AZ57" s="145">
        <f>'Č1 - VRN'!F32</f>
        <v>0</v>
      </c>
      <c r="BA57" s="145">
        <f>'Č1 - VRN'!F33</f>
        <v>0</v>
      </c>
      <c r="BB57" s="145">
        <f>'Č1 - VRN'!F34</f>
        <v>0</v>
      </c>
      <c r="BC57" s="145">
        <f>'Č1 - VRN'!F35</f>
        <v>0</v>
      </c>
      <c r="BD57" s="147">
        <f>'Č1 - VRN'!F36</f>
        <v>0</v>
      </c>
      <c r="BT57" s="143" t="s">
        <v>82</v>
      </c>
      <c r="BV57" s="143" t="s">
        <v>75</v>
      </c>
      <c r="BW57" s="143" t="s">
        <v>98</v>
      </c>
      <c r="BX57" s="143" t="s">
        <v>96</v>
      </c>
      <c r="CL57" s="143" t="s">
        <v>21</v>
      </c>
    </row>
    <row r="58" s="1" customFormat="1" ht="30" customHeight="1">
      <c r="B58" s="46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2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72"/>
    </row>
  </sheetData>
  <sheetProtection sheet="1" formatColumns="0" formatRows="0" objects="1" scenarios="1" spinCount="100000" saltValue="SIKxvj66wHs2urjRyFEeVXuzUmYD5hzISRfrOq4/PYvhDFcDjAH2Le+wYqcfU9apFOrGzupTS9lcJ8mnqcI7fg==" hashValue="jXF3T/KN0S1yu5DncOwfUUFcyYBJRqhuK3CP9c+xHDT9bS2bmnr694ZPM+urHuYCWN9pZEmud4jKePV0Gqg8mw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Č1 - Hradec u Kadaně'!C2" display="/"/>
    <hyperlink ref="A54" location="'Č2 - Pětipsy'!C2" display="/"/>
    <hyperlink ref="A55" location="'Č3 - Radonice u Kadaně'!C2" display="/"/>
    <hyperlink ref="A57" location="'Č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99</v>
      </c>
      <c r="G1" s="151" t="s">
        <v>100</v>
      </c>
      <c r="H1" s="151"/>
      <c r="I1" s="152"/>
      <c r="J1" s="151" t="s">
        <v>101</v>
      </c>
      <c r="K1" s="150" t="s">
        <v>102</v>
      </c>
      <c r="L1" s="151" t="s">
        <v>103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TSO Hradec - Poláky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9. 10. 2018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37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38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hidden="1" s="1" customFormat="1" ht="14.4" customHeight="1">
      <c r="B32" s="46"/>
      <c r="C32" s="47"/>
      <c r="D32" s="55" t="s">
        <v>43</v>
      </c>
      <c r="E32" s="55" t="s">
        <v>44</v>
      </c>
      <c r="F32" s="169">
        <f>ROUND(SUM(BE85:BE301), 2)</f>
        <v>0</v>
      </c>
      <c r="G32" s="47"/>
      <c r="H32" s="47"/>
      <c r="I32" s="170">
        <v>0.20999999999999999</v>
      </c>
      <c r="J32" s="169">
        <f>ROUND(ROUND((SUM(BE85:BE301)),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ROUND(SUM(BF85:BF301), 2)</f>
        <v>0</v>
      </c>
      <c r="G33" s="47"/>
      <c r="H33" s="47"/>
      <c r="I33" s="170">
        <v>0.14999999999999999</v>
      </c>
      <c r="J33" s="169">
        <f>ROUND(ROUND((SUM(BF85:BF301)), 2)*I33, 2)</f>
        <v>0</v>
      </c>
      <c r="K33" s="51"/>
    </row>
    <row r="34" s="1" customFormat="1" ht="14.4" customHeight="1">
      <c r="B34" s="46"/>
      <c r="C34" s="47"/>
      <c r="D34" s="55" t="s">
        <v>43</v>
      </c>
      <c r="E34" s="55" t="s">
        <v>46</v>
      </c>
      <c r="F34" s="169">
        <f>ROUND(SUM(BG85:BG301),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69">
        <f>ROUND(SUM(BH85:BH301),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ROUND(SUM(BI85:BI301),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TSO Hradec - Poláky</v>
      </c>
      <c r="F47" s="40"/>
      <c r="G47" s="40"/>
      <c r="H47" s="40"/>
      <c r="I47" s="156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Č1 - Hradec u Kadaně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zast. Hradec, Pětipsy, radonice</v>
      </c>
      <c r="G53" s="47"/>
      <c r="H53" s="47"/>
      <c r="I53" s="158" t="s">
        <v>25</v>
      </c>
      <c r="J53" s="159" t="str">
        <f>IF(J14="","",J14)</f>
        <v>9. 10. 2018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SŽDC, OŘ UNL, ST Most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9" customFormat="1" ht="19.92" customHeight="1">
      <c r="B62" s="196"/>
      <c r="C62" s="197"/>
      <c r="D62" s="198" t="s">
        <v>115</v>
      </c>
      <c r="E62" s="199"/>
      <c r="F62" s="199"/>
      <c r="G62" s="199"/>
      <c r="H62" s="199"/>
      <c r="I62" s="200"/>
      <c r="J62" s="201">
        <f>J87</f>
        <v>0</v>
      </c>
      <c r="K62" s="202"/>
    </row>
    <row r="63" s="8" customFormat="1" ht="24.96" customHeight="1">
      <c r="B63" s="189"/>
      <c r="C63" s="190"/>
      <c r="D63" s="191" t="s">
        <v>116</v>
      </c>
      <c r="E63" s="192"/>
      <c r="F63" s="192"/>
      <c r="G63" s="192"/>
      <c r="H63" s="192"/>
      <c r="I63" s="193"/>
      <c r="J63" s="194">
        <f>J201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117</v>
      </c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6.5" customHeight="1">
      <c r="B73" s="46"/>
      <c r="C73" s="74"/>
      <c r="D73" s="74"/>
      <c r="E73" s="204" t="str">
        <f>E7</f>
        <v>TSO Hradec - Poláky</v>
      </c>
      <c r="F73" s="76"/>
      <c r="G73" s="76"/>
      <c r="H73" s="76"/>
      <c r="I73" s="203"/>
      <c r="J73" s="74"/>
      <c r="K73" s="74"/>
      <c r="L73" s="72"/>
    </row>
    <row r="74">
      <c r="B74" s="28"/>
      <c r="C74" s="76" t="s">
        <v>105</v>
      </c>
      <c r="D74" s="205"/>
      <c r="E74" s="205"/>
      <c r="F74" s="205"/>
      <c r="G74" s="205"/>
      <c r="H74" s="205"/>
      <c r="I74" s="148"/>
      <c r="J74" s="205"/>
      <c r="K74" s="205"/>
      <c r="L74" s="206"/>
    </row>
    <row r="75" s="1" customFormat="1" ht="16.5" customHeight="1">
      <c r="B75" s="46"/>
      <c r="C75" s="74"/>
      <c r="D75" s="74"/>
      <c r="E75" s="204" t="s">
        <v>106</v>
      </c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107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Č1 - Hradec u Kadaně</v>
      </c>
      <c r="F77" s="74"/>
      <c r="G77" s="74"/>
      <c r="H77" s="74"/>
      <c r="I77" s="203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7" t="str">
        <f>F14</f>
        <v>zast. Hradec, Pětipsy, radonice</v>
      </c>
      <c r="G79" s="74"/>
      <c r="H79" s="74"/>
      <c r="I79" s="208" t="s">
        <v>25</v>
      </c>
      <c r="J79" s="85" t="str">
        <f>IF(J14="","",J14)</f>
        <v>9. 10. 2018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7" t="str">
        <f>E17</f>
        <v>SŽDC, OŘ UNL, ST Most</v>
      </c>
      <c r="G81" s="74"/>
      <c r="H81" s="74"/>
      <c r="I81" s="208" t="s">
        <v>34</v>
      </c>
      <c r="J81" s="207" t="str">
        <f>E23</f>
        <v xml:space="preserve"> </v>
      </c>
      <c r="K81" s="74"/>
      <c r="L81" s="72"/>
    </row>
    <row r="82" s="1" customFormat="1" ht="14.4" customHeight="1">
      <c r="B82" s="46"/>
      <c r="C82" s="76" t="s">
        <v>32</v>
      </c>
      <c r="D82" s="74"/>
      <c r="E82" s="74"/>
      <c r="F82" s="207" t="str">
        <f>IF(E20="","",E20)</f>
        <v/>
      </c>
      <c r="G82" s="74"/>
      <c r="H82" s="74"/>
      <c r="I82" s="203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0" customFormat="1" ht="29.28" customHeight="1">
      <c r="B84" s="209"/>
      <c r="C84" s="210" t="s">
        <v>118</v>
      </c>
      <c r="D84" s="211" t="s">
        <v>58</v>
      </c>
      <c r="E84" s="211" t="s">
        <v>54</v>
      </c>
      <c r="F84" s="211" t="s">
        <v>119</v>
      </c>
      <c r="G84" s="211" t="s">
        <v>120</v>
      </c>
      <c r="H84" s="211" t="s">
        <v>121</v>
      </c>
      <c r="I84" s="212" t="s">
        <v>122</v>
      </c>
      <c r="J84" s="211" t="s">
        <v>111</v>
      </c>
      <c r="K84" s="213" t="s">
        <v>123</v>
      </c>
      <c r="L84" s="214"/>
      <c r="M84" s="102" t="s">
        <v>124</v>
      </c>
      <c r="N84" s="103" t="s">
        <v>43</v>
      </c>
      <c r="O84" s="103" t="s">
        <v>125</v>
      </c>
      <c r="P84" s="103" t="s">
        <v>126</v>
      </c>
      <c r="Q84" s="103" t="s">
        <v>127</v>
      </c>
      <c r="R84" s="103" t="s">
        <v>128</v>
      </c>
      <c r="S84" s="103" t="s">
        <v>129</v>
      </c>
      <c r="T84" s="104" t="s">
        <v>130</v>
      </c>
    </row>
    <row r="85" s="1" customFormat="1" ht="29.28" customHeight="1">
      <c r="B85" s="46"/>
      <c r="C85" s="108" t="s">
        <v>112</v>
      </c>
      <c r="D85" s="74"/>
      <c r="E85" s="74"/>
      <c r="F85" s="74"/>
      <c r="G85" s="74"/>
      <c r="H85" s="74"/>
      <c r="I85" s="203"/>
      <c r="J85" s="215">
        <f>BK85</f>
        <v>0</v>
      </c>
      <c r="K85" s="74"/>
      <c r="L85" s="72"/>
      <c r="M85" s="105"/>
      <c r="N85" s="106"/>
      <c r="O85" s="106"/>
      <c r="P85" s="216">
        <f>P86+P201</f>
        <v>0</v>
      </c>
      <c r="Q85" s="106"/>
      <c r="R85" s="216">
        <f>R86+R201</f>
        <v>1375691.3419999997</v>
      </c>
      <c r="S85" s="106"/>
      <c r="T85" s="217">
        <f>T86+T201</f>
        <v>0</v>
      </c>
      <c r="AT85" s="24" t="s">
        <v>72</v>
      </c>
      <c r="AU85" s="24" t="s">
        <v>113</v>
      </c>
      <c r="BK85" s="218">
        <f>BK86+BK201</f>
        <v>0</v>
      </c>
    </row>
    <row r="86" s="11" customFormat="1" ht="37.44" customHeight="1">
      <c r="B86" s="219"/>
      <c r="C86" s="220"/>
      <c r="D86" s="221" t="s">
        <v>72</v>
      </c>
      <c r="E86" s="222" t="s">
        <v>131</v>
      </c>
      <c r="F86" s="222" t="s">
        <v>132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</f>
        <v>0</v>
      </c>
      <c r="Q86" s="227"/>
      <c r="R86" s="228">
        <f>R87</f>
        <v>0</v>
      </c>
      <c r="S86" s="227"/>
      <c r="T86" s="229">
        <f>T87</f>
        <v>0</v>
      </c>
      <c r="AR86" s="230" t="s">
        <v>80</v>
      </c>
      <c r="AT86" s="231" t="s">
        <v>72</v>
      </c>
      <c r="AU86" s="231" t="s">
        <v>73</v>
      </c>
      <c r="AY86" s="230" t="s">
        <v>133</v>
      </c>
      <c r="BK86" s="232">
        <f>BK87</f>
        <v>0</v>
      </c>
    </row>
    <row r="87" s="11" customFormat="1" ht="19.92" customHeight="1">
      <c r="B87" s="219"/>
      <c r="C87" s="220"/>
      <c r="D87" s="221" t="s">
        <v>72</v>
      </c>
      <c r="E87" s="233" t="s">
        <v>134</v>
      </c>
      <c r="F87" s="233" t="s">
        <v>135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SUM(P88:P200)</f>
        <v>0</v>
      </c>
      <c r="Q87" s="227"/>
      <c r="R87" s="228">
        <f>SUM(R88:R200)</f>
        <v>0</v>
      </c>
      <c r="S87" s="227"/>
      <c r="T87" s="229">
        <f>SUM(T88:T200)</f>
        <v>0</v>
      </c>
      <c r="AR87" s="230" t="s">
        <v>80</v>
      </c>
      <c r="AT87" s="231" t="s">
        <v>72</v>
      </c>
      <c r="AU87" s="231" t="s">
        <v>80</v>
      </c>
      <c r="AY87" s="230" t="s">
        <v>133</v>
      </c>
      <c r="BK87" s="232">
        <f>SUM(BK88:BK200)</f>
        <v>0</v>
      </c>
    </row>
    <row r="88" s="1" customFormat="1" ht="76.5" customHeight="1">
      <c r="B88" s="46"/>
      <c r="C88" s="235" t="s">
        <v>80</v>
      </c>
      <c r="D88" s="235" t="s">
        <v>136</v>
      </c>
      <c r="E88" s="236" t="s">
        <v>137</v>
      </c>
      <c r="F88" s="237" t="s">
        <v>138</v>
      </c>
      <c r="G88" s="238" t="s">
        <v>139</v>
      </c>
      <c r="H88" s="239">
        <v>30</v>
      </c>
      <c r="I88" s="240"/>
      <c r="J88" s="241">
        <f>ROUND(I88*H88,2)</f>
        <v>0</v>
      </c>
      <c r="K88" s="237" t="s">
        <v>140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141</v>
      </c>
      <c r="AT88" s="24" t="s">
        <v>136</v>
      </c>
      <c r="AU88" s="24" t="s">
        <v>82</v>
      </c>
      <c r="AY88" s="24" t="s">
        <v>133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141</v>
      </c>
      <c r="BK88" s="246">
        <f>ROUND(I88*H88,2)</f>
        <v>0</v>
      </c>
      <c r="BL88" s="24" t="s">
        <v>141</v>
      </c>
      <c r="BM88" s="24" t="s">
        <v>142</v>
      </c>
    </row>
    <row r="89" s="1" customFormat="1">
      <c r="B89" s="46"/>
      <c r="C89" s="74"/>
      <c r="D89" s="247" t="s">
        <v>143</v>
      </c>
      <c r="E89" s="74"/>
      <c r="F89" s="248" t="s">
        <v>144</v>
      </c>
      <c r="G89" s="74"/>
      <c r="H89" s="74"/>
      <c r="I89" s="203"/>
      <c r="J89" s="74"/>
      <c r="K89" s="74"/>
      <c r="L89" s="72"/>
      <c r="M89" s="249"/>
      <c r="N89" s="47"/>
      <c r="O89" s="47"/>
      <c r="P89" s="47"/>
      <c r="Q89" s="47"/>
      <c r="R89" s="47"/>
      <c r="S89" s="47"/>
      <c r="T89" s="95"/>
      <c r="AT89" s="24" t="s">
        <v>143</v>
      </c>
      <c r="AU89" s="24" t="s">
        <v>82</v>
      </c>
    </row>
    <row r="90" s="1" customFormat="1">
      <c r="B90" s="46"/>
      <c r="C90" s="74"/>
      <c r="D90" s="247" t="s">
        <v>145</v>
      </c>
      <c r="E90" s="74"/>
      <c r="F90" s="248" t="s">
        <v>146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145</v>
      </c>
      <c r="AU90" s="24" t="s">
        <v>82</v>
      </c>
    </row>
    <row r="91" s="1" customFormat="1" ht="76.5" customHeight="1">
      <c r="B91" s="46"/>
      <c r="C91" s="235" t="s">
        <v>82</v>
      </c>
      <c r="D91" s="235" t="s">
        <v>136</v>
      </c>
      <c r="E91" s="236" t="s">
        <v>147</v>
      </c>
      <c r="F91" s="237" t="s">
        <v>148</v>
      </c>
      <c r="G91" s="238" t="s">
        <v>139</v>
      </c>
      <c r="H91" s="239">
        <v>30</v>
      </c>
      <c r="I91" s="240"/>
      <c r="J91" s="241">
        <f>ROUND(I91*H91,2)</f>
        <v>0</v>
      </c>
      <c r="K91" s="237" t="s">
        <v>140</v>
      </c>
      <c r="L91" s="72"/>
      <c r="M91" s="242" t="s">
        <v>21</v>
      </c>
      <c r="N91" s="243" t="s">
        <v>46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141</v>
      </c>
      <c r="AT91" s="24" t="s">
        <v>136</v>
      </c>
      <c r="AU91" s="24" t="s">
        <v>82</v>
      </c>
      <c r="AY91" s="24" t="s">
        <v>133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141</v>
      </c>
      <c r="BK91" s="246">
        <f>ROUND(I91*H91,2)</f>
        <v>0</v>
      </c>
      <c r="BL91" s="24" t="s">
        <v>141</v>
      </c>
      <c r="BM91" s="24" t="s">
        <v>149</v>
      </c>
    </row>
    <row r="92" s="1" customFormat="1">
      <c r="B92" s="46"/>
      <c r="C92" s="74"/>
      <c r="D92" s="247" t="s">
        <v>143</v>
      </c>
      <c r="E92" s="74"/>
      <c r="F92" s="248" t="s">
        <v>144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143</v>
      </c>
      <c r="AU92" s="24" t="s">
        <v>82</v>
      </c>
    </row>
    <row r="93" s="1" customFormat="1">
      <c r="B93" s="46"/>
      <c r="C93" s="74"/>
      <c r="D93" s="247" t="s">
        <v>145</v>
      </c>
      <c r="E93" s="74"/>
      <c r="F93" s="248" t="s">
        <v>146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145</v>
      </c>
      <c r="AU93" s="24" t="s">
        <v>82</v>
      </c>
    </row>
    <row r="94" s="1" customFormat="1" ht="51" customHeight="1">
      <c r="B94" s="46"/>
      <c r="C94" s="235" t="s">
        <v>150</v>
      </c>
      <c r="D94" s="235" t="s">
        <v>136</v>
      </c>
      <c r="E94" s="236" t="s">
        <v>151</v>
      </c>
      <c r="F94" s="237" t="s">
        <v>152</v>
      </c>
      <c r="G94" s="238" t="s">
        <v>153</v>
      </c>
      <c r="H94" s="239">
        <v>112</v>
      </c>
      <c r="I94" s="240"/>
      <c r="J94" s="241">
        <f>ROUND(I94*H94,2)</f>
        <v>0</v>
      </c>
      <c r="K94" s="237" t="s">
        <v>140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141</v>
      </c>
      <c r="AT94" s="24" t="s">
        <v>136</v>
      </c>
      <c r="AU94" s="24" t="s">
        <v>82</v>
      </c>
      <c r="AY94" s="24" t="s">
        <v>133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141</v>
      </c>
      <c r="BK94" s="246">
        <f>ROUND(I94*H94,2)</f>
        <v>0</v>
      </c>
      <c r="BL94" s="24" t="s">
        <v>141</v>
      </c>
      <c r="BM94" s="24" t="s">
        <v>154</v>
      </c>
    </row>
    <row r="95" s="1" customFormat="1">
      <c r="B95" s="46"/>
      <c r="C95" s="74"/>
      <c r="D95" s="247" t="s">
        <v>143</v>
      </c>
      <c r="E95" s="74"/>
      <c r="F95" s="248" t="s">
        <v>155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143</v>
      </c>
      <c r="AU95" s="24" t="s">
        <v>82</v>
      </c>
    </row>
    <row r="96" s="12" customFormat="1">
      <c r="B96" s="250"/>
      <c r="C96" s="251"/>
      <c r="D96" s="247" t="s">
        <v>156</v>
      </c>
      <c r="E96" s="252" t="s">
        <v>21</v>
      </c>
      <c r="F96" s="253" t="s">
        <v>157</v>
      </c>
      <c r="G96" s="251"/>
      <c r="H96" s="252" t="s">
        <v>21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AT96" s="259" t="s">
        <v>156</v>
      </c>
      <c r="AU96" s="259" t="s">
        <v>82</v>
      </c>
      <c r="AV96" s="12" t="s">
        <v>80</v>
      </c>
      <c r="AW96" s="12" t="s">
        <v>36</v>
      </c>
      <c r="AX96" s="12" t="s">
        <v>73</v>
      </c>
      <c r="AY96" s="259" t="s">
        <v>133</v>
      </c>
    </row>
    <row r="97" s="13" customFormat="1">
      <c r="B97" s="260"/>
      <c r="C97" s="261"/>
      <c r="D97" s="247" t="s">
        <v>156</v>
      </c>
      <c r="E97" s="262" t="s">
        <v>21</v>
      </c>
      <c r="F97" s="263" t="s">
        <v>158</v>
      </c>
      <c r="G97" s="261"/>
      <c r="H97" s="264">
        <v>112</v>
      </c>
      <c r="I97" s="265"/>
      <c r="J97" s="261"/>
      <c r="K97" s="261"/>
      <c r="L97" s="266"/>
      <c r="M97" s="267"/>
      <c r="N97" s="268"/>
      <c r="O97" s="268"/>
      <c r="P97" s="268"/>
      <c r="Q97" s="268"/>
      <c r="R97" s="268"/>
      <c r="S97" s="268"/>
      <c r="T97" s="269"/>
      <c r="AT97" s="270" t="s">
        <v>156</v>
      </c>
      <c r="AU97" s="270" t="s">
        <v>82</v>
      </c>
      <c r="AV97" s="13" t="s">
        <v>82</v>
      </c>
      <c r="AW97" s="13" t="s">
        <v>36</v>
      </c>
      <c r="AX97" s="13" t="s">
        <v>73</v>
      </c>
      <c r="AY97" s="270" t="s">
        <v>133</v>
      </c>
    </row>
    <row r="98" s="14" customFormat="1">
      <c r="B98" s="271"/>
      <c r="C98" s="272"/>
      <c r="D98" s="247" t="s">
        <v>156</v>
      </c>
      <c r="E98" s="273" t="s">
        <v>21</v>
      </c>
      <c r="F98" s="274" t="s">
        <v>159</v>
      </c>
      <c r="G98" s="272"/>
      <c r="H98" s="275">
        <v>112</v>
      </c>
      <c r="I98" s="276"/>
      <c r="J98" s="272"/>
      <c r="K98" s="272"/>
      <c r="L98" s="277"/>
      <c r="M98" s="278"/>
      <c r="N98" s="279"/>
      <c r="O98" s="279"/>
      <c r="P98" s="279"/>
      <c r="Q98" s="279"/>
      <c r="R98" s="279"/>
      <c r="S98" s="279"/>
      <c r="T98" s="280"/>
      <c r="AT98" s="281" t="s">
        <v>156</v>
      </c>
      <c r="AU98" s="281" t="s">
        <v>82</v>
      </c>
      <c r="AV98" s="14" t="s">
        <v>141</v>
      </c>
      <c r="AW98" s="14" t="s">
        <v>36</v>
      </c>
      <c r="AX98" s="14" t="s">
        <v>80</v>
      </c>
      <c r="AY98" s="281" t="s">
        <v>133</v>
      </c>
    </row>
    <row r="99" s="1" customFormat="1" ht="51" customHeight="1">
      <c r="B99" s="46"/>
      <c r="C99" s="235" t="s">
        <v>141</v>
      </c>
      <c r="D99" s="235" t="s">
        <v>136</v>
      </c>
      <c r="E99" s="236" t="s">
        <v>160</v>
      </c>
      <c r="F99" s="237" t="s">
        <v>161</v>
      </c>
      <c r="G99" s="238" t="s">
        <v>153</v>
      </c>
      <c r="H99" s="239">
        <v>484</v>
      </c>
      <c r="I99" s="240"/>
      <c r="J99" s="241">
        <f>ROUND(I99*H99,2)</f>
        <v>0</v>
      </c>
      <c r="K99" s="237" t="s">
        <v>140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141</v>
      </c>
      <c r="AT99" s="24" t="s">
        <v>136</v>
      </c>
      <c r="AU99" s="24" t="s">
        <v>82</v>
      </c>
      <c r="AY99" s="24" t="s">
        <v>133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141</v>
      </c>
      <c r="BK99" s="246">
        <f>ROUND(I99*H99,2)</f>
        <v>0</v>
      </c>
      <c r="BL99" s="24" t="s">
        <v>141</v>
      </c>
      <c r="BM99" s="24" t="s">
        <v>162</v>
      </c>
    </row>
    <row r="100" s="1" customFormat="1">
      <c r="B100" s="46"/>
      <c r="C100" s="74"/>
      <c r="D100" s="247" t="s">
        <v>143</v>
      </c>
      <c r="E100" s="74"/>
      <c r="F100" s="248" t="s">
        <v>155</v>
      </c>
      <c r="G100" s="74"/>
      <c r="H100" s="74"/>
      <c r="I100" s="203"/>
      <c r="J100" s="74"/>
      <c r="K100" s="74"/>
      <c r="L100" s="72"/>
      <c r="M100" s="249"/>
      <c r="N100" s="47"/>
      <c r="O100" s="47"/>
      <c r="P100" s="47"/>
      <c r="Q100" s="47"/>
      <c r="R100" s="47"/>
      <c r="S100" s="47"/>
      <c r="T100" s="95"/>
      <c r="AT100" s="24" t="s">
        <v>143</v>
      </c>
      <c r="AU100" s="24" t="s">
        <v>82</v>
      </c>
    </row>
    <row r="101" s="12" customFormat="1">
      <c r="B101" s="250"/>
      <c r="C101" s="251"/>
      <c r="D101" s="247" t="s">
        <v>156</v>
      </c>
      <c r="E101" s="252" t="s">
        <v>21</v>
      </c>
      <c r="F101" s="253" t="s">
        <v>163</v>
      </c>
      <c r="G101" s="251"/>
      <c r="H101" s="252" t="s">
        <v>21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AT101" s="259" t="s">
        <v>156</v>
      </c>
      <c r="AU101" s="259" t="s">
        <v>82</v>
      </c>
      <c r="AV101" s="12" t="s">
        <v>80</v>
      </c>
      <c r="AW101" s="12" t="s">
        <v>36</v>
      </c>
      <c r="AX101" s="12" t="s">
        <v>73</v>
      </c>
      <c r="AY101" s="259" t="s">
        <v>133</v>
      </c>
    </row>
    <row r="102" s="13" customFormat="1">
      <c r="B102" s="260"/>
      <c r="C102" s="261"/>
      <c r="D102" s="247" t="s">
        <v>156</v>
      </c>
      <c r="E102" s="262" t="s">
        <v>21</v>
      </c>
      <c r="F102" s="263" t="s">
        <v>164</v>
      </c>
      <c r="G102" s="261"/>
      <c r="H102" s="264">
        <v>184</v>
      </c>
      <c r="I102" s="265"/>
      <c r="J102" s="261"/>
      <c r="K102" s="261"/>
      <c r="L102" s="266"/>
      <c r="M102" s="267"/>
      <c r="N102" s="268"/>
      <c r="O102" s="268"/>
      <c r="P102" s="268"/>
      <c r="Q102" s="268"/>
      <c r="R102" s="268"/>
      <c r="S102" s="268"/>
      <c r="T102" s="269"/>
      <c r="AT102" s="270" t="s">
        <v>156</v>
      </c>
      <c r="AU102" s="270" t="s">
        <v>82</v>
      </c>
      <c r="AV102" s="13" t="s">
        <v>82</v>
      </c>
      <c r="AW102" s="13" t="s">
        <v>36</v>
      </c>
      <c r="AX102" s="13" t="s">
        <v>73</v>
      </c>
      <c r="AY102" s="270" t="s">
        <v>133</v>
      </c>
    </row>
    <row r="103" s="12" customFormat="1">
      <c r="B103" s="250"/>
      <c r="C103" s="251"/>
      <c r="D103" s="247" t="s">
        <v>156</v>
      </c>
      <c r="E103" s="252" t="s">
        <v>21</v>
      </c>
      <c r="F103" s="253" t="s">
        <v>165</v>
      </c>
      <c r="G103" s="251"/>
      <c r="H103" s="252" t="s">
        <v>21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AT103" s="259" t="s">
        <v>156</v>
      </c>
      <c r="AU103" s="259" t="s">
        <v>82</v>
      </c>
      <c r="AV103" s="12" t="s">
        <v>80</v>
      </c>
      <c r="AW103" s="12" t="s">
        <v>36</v>
      </c>
      <c r="AX103" s="12" t="s">
        <v>73</v>
      </c>
      <c r="AY103" s="259" t="s">
        <v>133</v>
      </c>
    </row>
    <row r="104" s="13" customFormat="1">
      <c r="B104" s="260"/>
      <c r="C104" s="261"/>
      <c r="D104" s="247" t="s">
        <v>156</v>
      </c>
      <c r="E104" s="262" t="s">
        <v>21</v>
      </c>
      <c r="F104" s="263" t="s">
        <v>166</v>
      </c>
      <c r="G104" s="261"/>
      <c r="H104" s="264">
        <v>300</v>
      </c>
      <c r="I104" s="265"/>
      <c r="J104" s="261"/>
      <c r="K104" s="261"/>
      <c r="L104" s="266"/>
      <c r="M104" s="267"/>
      <c r="N104" s="268"/>
      <c r="O104" s="268"/>
      <c r="P104" s="268"/>
      <c r="Q104" s="268"/>
      <c r="R104" s="268"/>
      <c r="S104" s="268"/>
      <c r="T104" s="269"/>
      <c r="AT104" s="270" t="s">
        <v>156</v>
      </c>
      <c r="AU104" s="270" t="s">
        <v>82</v>
      </c>
      <c r="AV104" s="13" t="s">
        <v>82</v>
      </c>
      <c r="AW104" s="13" t="s">
        <v>36</v>
      </c>
      <c r="AX104" s="13" t="s">
        <v>73</v>
      </c>
      <c r="AY104" s="270" t="s">
        <v>133</v>
      </c>
    </row>
    <row r="105" s="14" customFormat="1">
      <c r="B105" s="271"/>
      <c r="C105" s="272"/>
      <c r="D105" s="247" t="s">
        <v>156</v>
      </c>
      <c r="E105" s="273" t="s">
        <v>21</v>
      </c>
      <c r="F105" s="274" t="s">
        <v>159</v>
      </c>
      <c r="G105" s="272"/>
      <c r="H105" s="275">
        <v>484</v>
      </c>
      <c r="I105" s="276"/>
      <c r="J105" s="272"/>
      <c r="K105" s="272"/>
      <c r="L105" s="277"/>
      <c r="M105" s="278"/>
      <c r="N105" s="279"/>
      <c r="O105" s="279"/>
      <c r="P105" s="279"/>
      <c r="Q105" s="279"/>
      <c r="R105" s="279"/>
      <c r="S105" s="279"/>
      <c r="T105" s="280"/>
      <c r="AT105" s="281" t="s">
        <v>156</v>
      </c>
      <c r="AU105" s="281" t="s">
        <v>82</v>
      </c>
      <c r="AV105" s="14" t="s">
        <v>141</v>
      </c>
      <c r="AW105" s="14" t="s">
        <v>36</v>
      </c>
      <c r="AX105" s="14" t="s">
        <v>80</v>
      </c>
      <c r="AY105" s="281" t="s">
        <v>133</v>
      </c>
    </row>
    <row r="106" s="1" customFormat="1" ht="127.5" customHeight="1">
      <c r="B106" s="46"/>
      <c r="C106" s="235" t="s">
        <v>134</v>
      </c>
      <c r="D106" s="235" t="s">
        <v>136</v>
      </c>
      <c r="E106" s="236" t="s">
        <v>167</v>
      </c>
      <c r="F106" s="237" t="s">
        <v>168</v>
      </c>
      <c r="G106" s="238" t="s">
        <v>169</v>
      </c>
      <c r="H106" s="239">
        <v>0.73799999999999999</v>
      </c>
      <c r="I106" s="240"/>
      <c r="J106" s="241">
        <f>ROUND(I106*H106,2)</f>
        <v>0</v>
      </c>
      <c r="K106" s="237" t="s">
        <v>140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141</v>
      </c>
      <c r="AT106" s="24" t="s">
        <v>136</v>
      </c>
      <c r="AU106" s="24" t="s">
        <v>82</v>
      </c>
      <c r="AY106" s="24" t="s">
        <v>133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141</v>
      </c>
      <c r="BK106" s="246">
        <f>ROUND(I106*H106,2)</f>
        <v>0</v>
      </c>
      <c r="BL106" s="24" t="s">
        <v>141</v>
      </c>
      <c r="BM106" s="24" t="s">
        <v>170</v>
      </c>
    </row>
    <row r="107" s="1" customFormat="1">
      <c r="B107" s="46"/>
      <c r="C107" s="74"/>
      <c r="D107" s="247" t="s">
        <v>143</v>
      </c>
      <c r="E107" s="74"/>
      <c r="F107" s="248" t="s">
        <v>171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143</v>
      </c>
      <c r="AU107" s="24" t="s">
        <v>82</v>
      </c>
    </row>
    <row r="108" s="1" customFormat="1">
      <c r="B108" s="46"/>
      <c r="C108" s="74"/>
      <c r="D108" s="247" t="s">
        <v>145</v>
      </c>
      <c r="E108" s="74"/>
      <c r="F108" s="248" t="s">
        <v>172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145</v>
      </c>
      <c r="AU108" s="24" t="s">
        <v>82</v>
      </c>
    </row>
    <row r="109" s="13" customFormat="1">
      <c r="B109" s="260"/>
      <c r="C109" s="261"/>
      <c r="D109" s="247" t="s">
        <v>156</v>
      </c>
      <c r="E109" s="262" t="s">
        <v>21</v>
      </c>
      <c r="F109" s="263" t="s">
        <v>173</v>
      </c>
      <c r="G109" s="261"/>
      <c r="H109" s="264">
        <v>0.73799999999999999</v>
      </c>
      <c r="I109" s="265"/>
      <c r="J109" s="261"/>
      <c r="K109" s="261"/>
      <c r="L109" s="266"/>
      <c r="M109" s="267"/>
      <c r="N109" s="268"/>
      <c r="O109" s="268"/>
      <c r="P109" s="268"/>
      <c r="Q109" s="268"/>
      <c r="R109" s="268"/>
      <c r="S109" s="268"/>
      <c r="T109" s="269"/>
      <c r="AT109" s="270" t="s">
        <v>156</v>
      </c>
      <c r="AU109" s="270" t="s">
        <v>82</v>
      </c>
      <c r="AV109" s="13" t="s">
        <v>82</v>
      </c>
      <c r="AW109" s="13" t="s">
        <v>36</v>
      </c>
      <c r="AX109" s="13" t="s">
        <v>73</v>
      </c>
      <c r="AY109" s="270" t="s">
        <v>133</v>
      </c>
    </row>
    <row r="110" s="14" customFormat="1">
      <c r="B110" s="271"/>
      <c r="C110" s="272"/>
      <c r="D110" s="247" t="s">
        <v>156</v>
      </c>
      <c r="E110" s="273" t="s">
        <v>21</v>
      </c>
      <c r="F110" s="274" t="s">
        <v>159</v>
      </c>
      <c r="G110" s="272"/>
      <c r="H110" s="275">
        <v>0.73799999999999999</v>
      </c>
      <c r="I110" s="276"/>
      <c r="J110" s="272"/>
      <c r="K110" s="272"/>
      <c r="L110" s="277"/>
      <c r="M110" s="278"/>
      <c r="N110" s="279"/>
      <c r="O110" s="279"/>
      <c r="P110" s="279"/>
      <c r="Q110" s="279"/>
      <c r="R110" s="279"/>
      <c r="S110" s="279"/>
      <c r="T110" s="280"/>
      <c r="AT110" s="281" t="s">
        <v>156</v>
      </c>
      <c r="AU110" s="281" t="s">
        <v>82</v>
      </c>
      <c r="AV110" s="14" t="s">
        <v>141</v>
      </c>
      <c r="AW110" s="14" t="s">
        <v>36</v>
      </c>
      <c r="AX110" s="14" t="s">
        <v>80</v>
      </c>
      <c r="AY110" s="281" t="s">
        <v>133</v>
      </c>
    </row>
    <row r="111" s="1" customFormat="1" ht="89.25" customHeight="1">
      <c r="B111" s="46"/>
      <c r="C111" s="235" t="s">
        <v>174</v>
      </c>
      <c r="D111" s="235" t="s">
        <v>136</v>
      </c>
      <c r="E111" s="236" t="s">
        <v>175</v>
      </c>
      <c r="F111" s="237" t="s">
        <v>176</v>
      </c>
      <c r="G111" s="238" t="s">
        <v>177</v>
      </c>
      <c r="H111" s="239">
        <v>3.75</v>
      </c>
      <c r="I111" s="240"/>
      <c r="J111" s="241">
        <f>ROUND(I111*H111,2)</f>
        <v>0</v>
      </c>
      <c r="K111" s="237" t="s">
        <v>140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141</v>
      </c>
      <c r="AT111" s="24" t="s">
        <v>136</v>
      </c>
      <c r="AU111" s="24" t="s">
        <v>82</v>
      </c>
      <c r="AY111" s="24" t="s">
        <v>133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141</v>
      </c>
      <c r="BK111" s="246">
        <f>ROUND(I111*H111,2)</f>
        <v>0</v>
      </c>
      <c r="BL111" s="24" t="s">
        <v>141</v>
      </c>
      <c r="BM111" s="24" t="s">
        <v>178</v>
      </c>
    </row>
    <row r="112" s="1" customFormat="1">
      <c r="B112" s="46"/>
      <c r="C112" s="74"/>
      <c r="D112" s="247" t="s">
        <v>143</v>
      </c>
      <c r="E112" s="74"/>
      <c r="F112" s="248" t="s">
        <v>179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143</v>
      </c>
      <c r="AU112" s="24" t="s">
        <v>82</v>
      </c>
    </row>
    <row r="113" s="12" customFormat="1">
      <c r="B113" s="250"/>
      <c r="C113" s="251"/>
      <c r="D113" s="247" t="s">
        <v>156</v>
      </c>
      <c r="E113" s="252" t="s">
        <v>21</v>
      </c>
      <c r="F113" s="253" t="s">
        <v>180</v>
      </c>
      <c r="G113" s="251"/>
      <c r="H113" s="252" t="s">
        <v>21</v>
      </c>
      <c r="I113" s="254"/>
      <c r="J113" s="251"/>
      <c r="K113" s="251"/>
      <c r="L113" s="255"/>
      <c r="M113" s="256"/>
      <c r="N113" s="257"/>
      <c r="O113" s="257"/>
      <c r="P113" s="257"/>
      <c r="Q113" s="257"/>
      <c r="R113" s="257"/>
      <c r="S113" s="257"/>
      <c r="T113" s="258"/>
      <c r="AT113" s="259" t="s">
        <v>156</v>
      </c>
      <c r="AU113" s="259" t="s">
        <v>82</v>
      </c>
      <c r="AV113" s="12" t="s">
        <v>80</v>
      </c>
      <c r="AW113" s="12" t="s">
        <v>36</v>
      </c>
      <c r="AX113" s="12" t="s">
        <v>73</v>
      </c>
      <c r="AY113" s="259" t="s">
        <v>133</v>
      </c>
    </row>
    <row r="114" s="13" customFormat="1">
      <c r="B114" s="260"/>
      <c r="C114" s="261"/>
      <c r="D114" s="247" t="s">
        <v>156</v>
      </c>
      <c r="E114" s="262" t="s">
        <v>21</v>
      </c>
      <c r="F114" s="263" t="s">
        <v>181</v>
      </c>
      <c r="G114" s="261"/>
      <c r="H114" s="264">
        <v>3.75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AT114" s="270" t="s">
        <v>156</v>
      </c>
      <c r="AU114" s="270" t="s">
        <v>82</v>
      </c>
      <c r="AV114" s="13" t="s">
        <v>82</v>
      </c>
      <c r="AW114" s="13" t="s">
        <v>36</v>
      </c>
      <c r="AX114" s="13" t="s">
        <v>73</v>
      </c>
      <c r="AY114" s="270" t="s">
        <v>133</v>
      </c>
    </row>
    <row r="115" s="14" customFormat="1">
      <c r="B115" s="271"/>
      <c r="C115" s="272"/>
      <c r="D115" s="247" t="s">
        <v>156</v>
      </c>
      <c r="E115" s="273" t="s">
        <v>21</v>
      </c>
      <c r="F115" s="274" t="s">
        <v>159</v>
      </c>
      <c r="G115" s="272"/>
      <c r="H115" s="275">
        <v>3.75</v>
      </c>
      <c r="I115" s="276"/>
      <c r="J115" s="272"/>
      <c r="K115" s="272"/>
      <c r="L115" s="277"/>
      <c r="M115" s="278"/>
      <c r="N115" s="279"/>
      <c r="O115" s="279"/>
      <c r="P115" s="279"/>
      <c r="Q115" s="279"/>
      <c r="R115" s="279"/>
      <c r="S115" s="279"/>
      <c r="T115" s="280"/>
      <c r="AT115" s="281" t="s">
        <v>156</v>
      </c>
      <c r="AU115" s="281" t="s">
        <v>82</v>
      </c>
      <c r="AV115" s="14" t="s">
        <v>141</v>
      </c>
      <c r="AW115" s="14" t="s">
        <v>36</v>
      </c>
      <c r="AX115" s="14" t="s">
        <v>80</v>
      </c>
      <c r="AY115" s="281" t="s">
        <v>133</v>
      </c>
    </row>
    <row r="116" s="1" customFormat="1" ht="51" customHeight="1">
      <c r="B116" s="46"/>
      <c r="C116" s="235" t="s">
        <v>182</v>
      </c>
      <c r="D116" s="235" t="s">
        <v>136</v>
      </c>
      <c r="E116" s="236" t="s">
        <v>183</v>
      </c>
      <c r="F116" s="237" t="s">
        <v>184</v>
      </c>
      <c r="G116" s="238" t="s">
        <v>177</v>
      </c>
      <c r="H116" s="239">
        <v>805</v>
      </c>
      <c r="I116" s="240"/>
      <c r="J116" s="241">
        <f>ROUND(I116*H116,2)</f>
        <v>0</v>
      </c>
      <c r="K116" s="237" t="s">
        <v>140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141</v>
      </c>
      <c r="AT116" s="24" t="s">
        <v>136</v>
      </c>
      <c r="AU116" s="24" t="s">
        <v>82</v>
      </c>
      <c r="AY116" s="24" t="s">
        <v>133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141</v>
      </c>
      <c r="BK116" s="246">
        <f>ROUND(I116*H116,2)</f>
        <v>0</v>
      </c>
      <c r="BL116" s="24" t="s">
        <v>141</v>
      </c>
      <c r="BM116" s="24" t="s">
        <v>185</v>
      </c>
    </row>
    <row r="117" s="1" customFormat="1">
      <c r="B117" s="46"/>
      <c r="C117" s="74"/>
      <c r="D117" s="247" t="s">
        <v>143</v>
      </c>
      <c r="E117" s="74"/>
      <c r="F117" s="248" t="s">
        <v>186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143</v>
      </c>
      <c r="AU117" s="24" t="s">
        <v>82</v>
      </c>
    </row>
    <row r="118" s="13" customFormat="1">
      <c r="B118" s="260"/>
      <c r="C118" s="261"/>
      <c r="D118" s="247" t="s">
        <v>156</v>
      </c>
      <c r="E118" s="262" t="s">
        <v>21</v>
      </c>
      <c r="F118" s="263" t="s">
        <v>187</v>
      </c>
      <c r="G118" s="261"/>
      <c r="H118" s="264">
        <v>805</v>
      </c>
      <c r="I118" s="265"/>
      <c r="J118" s="261"/>
      <c r="K118" s="261"/>
      <c r="L118" s="266"/>
      <c r="M118" s="267"/>
      <c r="N118" s="268"/>
      <c r="O118" s="268"/>
      <c r="P118" s="268"/>
      <c r="Q118" s="268"/>
      <c r="R118" s="268"/>
      <c r="S118" s="268"/>
      <c r="T118" s="269"/>
      <c r="AT118" s="270" t="s">
        <v>156</v>
      </c>
      <c r="AU118" s="270" t="s">
        <v>82</v>
      </c>
      <c r="AV118" s="13" t="s">
        <v>82</v>
      </c>
      <c r="AW118" s="13" t="s">
        <v>36</v>
      </c>
      <c r="AX118" s="13" t="s">
        <v>73</v>
      </c>
      <c r="AY118" s="270" t="s">
        <v>133</v>
      </c>
    </row>
    <row r="119" s="14" customFormat="1">
      <c r="B119" s="271"/>
      <c r="C119" s="272"/>
      <c r="D119" s="247" t="s">
        <v>156</v>
      </c>
      <c r="E119" s="273" t="s">
        <v>21</v>
      </c>
      <c r="F119" s="274" t="s">
        <v>159</v>
      </c>
      <c r="G119" s="272"/>
      <c r="H119" s="275">
        <v>805</v>
      </c>
      <c r="I119" s="276"/>
      <c r="J119" s="272"/>
      <c r="K119" s="272"/>
      <c r="L119" s="277"/>
      <c r="M119" s="278"/>
      <c r="N119" s="279"/>
      <c r="O119" s="279"/>
      <c r="P119" s="279"/>
      <c r="Q119" s="279"/>
      <c r="R119" s="279"/>
      <c r="S119" s="279"/>
      <c r="T119" s="280"/>
      <c r="AT119" s="281" t="s">
        <v>156</v>
      </c>
      <c r="AU119" s="281" t="s">
        <v>82</v>
      </c>
      <c r="AV119" s="14" t="s">
        <v>141</v>
      </c>
      <c r="AW119" s="14" t="s">
        <v>36</v>
      </c>
      <c r="AX119" s="14" t="s">
        <v>80</v>
      </c>
      <c r="AY119" s="281" t="s">
        <v>133</v>
      </c>
    </row>
    <row r="120" s="1" customFormat="1" ht="51" customHeight="1">
      <c r="B120" s="46"/>
      <c r="C120" s="235" t="s">
        <v>188</v>
      </c>
      <c r="D120" s="235" t="s">
        <v>136</v>
      </c>
      <c r="E120" s="236" t="s">
        <v>189</v>
      </c>
      <c r="F120" s="237" t="s">
        <v>190</v>
      </c>
      <c r="G120" s="238" t="s">
        <v>169</v>
      </c>
      <c r="H120" s="239">
        <v>0.73799999999999999</v>
      </c>
      <c r="I120" s="240"/>
      <c r="J120" s="241">
        <f>ROUND(I120*H120,2)</f>
        <v>0</v>
      </c>
      <c r="K120" s="237" t="s">
        <v>140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141</v>
      </c>
      <c r="AT120" s="24" t="s">
        <v>136</v>
      </c>
      <c r="AU120" s="24" t="s">
        <v>82</v>
      </c>
      <c r="AY120" s="24" t="s">
        <v>133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141</v>
      </c>
      <c r="BK120" s="246">
        <f>ROUND(I120*H120,2)</f>
        <v>0</v>
      </c>
      <c r="BL120" s="24" t="s">
        <v>141</v>
      </c>
      <c r="BM120" s="24" t="s">
        <v>191</v>
      </c>
    </row>
    <row r="121" s="1" customFormat="1">
      <c r="B121" s="46"/>
      <c r="C121" s="74"/>
      <c r="D121" s="247" t="s">
        <v>143</v>
      </c>
      <c r="E121" s="74"/>
      <c r="F121" s="248" t="s">
        <v>192</v>
      </c>
      <c r="G121" s="74"/>
      <c r="H121" s="74"/>
      <c r="I121" s="203"/>
      <c r="J121" s="74"/>
      <c r="K121" s="74"/>
      <c r="L121" s="72"/>
      <c r="M121" s="249"/>
      <c r="N121" s="47"/>
      <c r="O121" s="47"/>
      <c r="P121" s="47"/>
      <c r="Q121" s="47"/>
      <c r="R121" s="47"/>
      <c r="S121" s="47"/>
      <c r="T121" s="95"/>
      <c r="AT121" s="24" t="s">
        <v>143</v>
      </c>
      <c r="AU121" s="24" t="s">
        <v>82</v>
      </c>
    </row>
    <row r="122" s="1" customFormat="1">
      <c r="B122" s="46"/>
      <c r="C122" s="74"/>
      <c r="D122" s="247" t="s">
        <v>145</v>
      </c>
      <c r="E122" s="74"/>
      <c r="F122" s="248" t="s">
        <v>193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145</v>
      </c>
      <c r="AU122" s="24" t="s">
        <v>82</v>
      </c>
    </row>
    <row r="123" s="13" customFormat="1">
      <c r="B123" s="260"/>
      <c r="C123" s="261"/>
      <c r="D123" s="247" t="s">
        <v>156</v>
      </c>
      <c r="E123" s="262" t="s">
        <v>21</v>
      </c>
      <c r="F123" s="263" t="s">
        <v>173</v>
      </c>
      <c r="G123" s="261"/>
      <c r="H123" s="264">
        <v>0.73799999999999999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AT123" s="270" t="s">
        <v>156</v>
      </c>
      <c r="AU123" s="270" t="s">
        <v>82</v>
      </c>
      <c r="AV123" s="13" t="s">
        <v>82</v>
      </c>
      <c r="AW123" s="13" t="s">
        <v>36</v>
      </c>
      <c r="AX123" s="13" t="s">
        <v>73</v>
      </c>
      <c r="AY123" s="270" t="s">
        <v>133</v>
      </c>
    </row>
    <row r="124" s="12" customFormat="1">
      <c r="B124" s="250"/>
      <c r="C124" s="251"/>
      <c r="D124" s="247" t="s">
        <v>156</v>
      </c>
      <c r="E124" s="252" t="s">
        <v>21</v>
      </c>
      <c r="F124" s="253" t="s">
        <v>194</v>
      </c>
      <c r="G124" s="251"/>
      <c r="H124" s="252" t="s">
        <v>21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AT124" s="259" t="s">
        <v>156</v>
      </c>
      <c r="AU124" s="259" t="s">
        <v>82</v>
      </c>
      <c r="AV124" s="12" t="s">
        <v>80</v>
      </c>
      <c r="AW124" s="12" t="s">
        <v>36</v>
      </c>
      <c r="AX124" s="12" t="s">
        <v>73</v>
      </c>
      <c r="AY124" s="259" t="s">
        <v>133</v>
      </c>
    </row>
    <row r="125" s="12" customFormat="1">
      <c r="B125" s="250"/>
      <c r="C125" s="251"/>
      <c r="D125" s="247" t="s">
        <v>156</v>
      </c>
      <c r="E125" s="252" t="s">
        <v>21</v>
      </c>
      <c r="F125" s="253" t="s">
        <v>195</v>
      </c>
      <c r="G125" s="251"/>
      <c r="H125" s="252" t="s">
        <v>21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AT125" s="259" t="s">
        <v>156</v>
      </c>
      <c r="AU125" s="259" t="s">
        <v>82</v>
      </c>
      <c r="AV125" s="12" t="s">
        <v>80</v>
      </c>
      <c r="AW125" s="12" t="s">
        <v>36</v>
      </c>
      <c r="AX125" s="12" t="s">
        <v>73</v>
      </c>
      <c r="AY125" s="259" t="s">
        <v>133</v>
      </c>
    </row>
    <row r="126" s="12" customFormat="1">
      <c r="B126" s="250"/>
      <c r="C126" s="251"/>
      <c r="D126" s="247" t="s">
        <v>156</v>
      </c>
      <c r="E126" s="252" t="s">
        <v>21</v>
      </c>
      <c r="F126" s="253" t="s">
        <v>196</v>
      </c>
      <c r="G126" s="251"/>
      <c r="H126" s="252" t="s">
        <v>21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AT126" s="259" t="s">
        <v>156</v>
      </c>
      <c r="AU126" s="259" t="s">
        <v>82</v>
      </c>
      <c r="AV126" s="12" t="s">
        <v>80</v>
      </c>
      <c r="AW126" s="12" t="s">
        <v>36</v>
      </c>
      <c r="AX126" s="12" t="s">
        <v>73</v>
      </c>
      <c r="AY126" s="259" t="s">
        <v>133</v>
      </c>
    </row>
    <row r="127" s="12" customFormat="1">
      <c r="B127" s="250"/>
      <c r="C127" s="251"/>
      <c r="D127" s="247" t="s">
        <v>156</v>
      </c>
      <c r="E127" s="252" t="s">
        <v>21</v>
      </c>
      <c r="F127" s="253" t="s">
        <v>197</v>
      </c>
      <c r="G127" s="251"/>
      <c r="H127" s="252" t="s">
        <v>21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AT127" s="259" t="s">
        <v>156</v>
      </c>
      <c r="AU127" s="259" t="s">
        <v>82</v>
      </c>
      <c r="AV127" s="12" t="s">
        <v>80</v>
      </c>
      <c r="AW127" s="12" t="s">
        <v>36</v>
      </c>
      <c r="AX127" s="12" t="s">
        <v>73</v>
      </c>
      <c r="AY127" s="259" t="s">
        <v>133</v>
      </c>
    </row>
    <row r="128" s="12" customFormat="1">
      <c r="B128" s="250"/>
      <c r="C128" s="251"/>
      <c r="D128" s="247" t="s">
        <v>156</v>
      </c>
      <c r="E128" s="252" t="s">
        <v>21</v>
      </c>
      <c r="F128" s="253" t="s">
        <v>198</v>
      </c>
      <c r="G128" s="251"/>
      <c r="H128" s="252" t="s">
        <v>21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AT128" s="259" t="s">
        <v>156</v>
      </c>
      <c r="AU128" s="259" t="s">
        <v>82</v>
      </c>
      <c r="AV128" s="12" t="s">
        <v>80</v>
      </c>
      <c r="AW128" s="12" t="s">
        <v>36</v>
      </c>
      <c r="AX128" s="12" t="s">
        <v>73</v>
      </c>
      <c r="AY128" s="259" t="s">
        <v>133</v>
      </c>
    </row>
    <row r="129" s="12" customFormat="1">
      <c r="B129" s="250"/>
      <c r="C129" s="251"/>
      <c r="D129" s="247" t="s">
        <v>156</v>
      </c>
      <c r="E129" s="252" t="s">
        <v>21</v>
      </c>
      <c r="F129" s="253" t="s">
        <v>199</v>
      </c>
      <c r="G129" s="251"/>
      <c r="H129" s="252" t="s">
        <v>21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AT129" s="259" t="s">
        <v>156</v>
      </c>
      <c r="AU129" s="259" t="s">
        <v>82</v>
      </c>
      <c r="AV129" s="12" t="s">
        <v>80</v>
      </c>
      <c r="AW129" s="12" t="s">
        <v>36</v>
      </c>
      <c r="AX129" s="12" t="s">
        <v>73</v>
      </c>
      <c r="AY129" s="259" t="s">
        <v>133</v>
      </c>
    </row>
    <row r="130" s="14" customFormat="1">
      <c r="B130" s="271"/>
      <c r="C130" s="272"/>
      <c r="D130" s="247" t="s">
        <v>156</v>
      </c>
      <c r="E130" s="273" t="s">
        <v>21</v>
      </c>
      <c r="F130" s="274" t="s">
        <v>159</v>
      </c>
      <c r="G130" s="272"/>
      <c r="H130" s="275">
        <v>0.73799999999999999</v>
      </c>
      <c r="I130" s="276"/>
      <c r="J130" s="272"/>
      <c r="K130" s="272"/>
      <c r="L130" s="277"/>
      <c r="M130" s="278"/>
      <c r="N130" s="279"/>
      <c r="O130" s="279"/>
      <c r="P130" s="279"/>
      <c r="Q130" s="279"/>
      <c r="R130" s="279"/>
      <c r="S130" s="279"/>
      <c r="T130" s="280"/>
      <c r="AT130" s="281" t="s">
        <v>156</v>
      </c>
      <c r="AU130" s="281" t="s">
        <v>82</v>
      </c>
      <c r="AV130" s="14" t="s">
        <v>141</v>
      </c>
      <c r="AW130" s="14" t="s">
        <v>36</v>
      </c>
      <c r="AX130" s="14" t="s">
        <v>80</v>
      </c>
      <c r="AY130" s="281" t="s">
        <v>133</v>
      </c>
    </row>
    <row r="131" s="1" customFormat="1" ht="63.75" customHeight="1">
      <c r="B131" s="46"/>
      <c r="C131" s="235" t="s">
        <v>200</v>
      </c>
      <c r="D131" s="235" t="s">
        <v>136</v>
      </c>
      <c r="E131" s="236" t="s">
        <v>201</v>
      </c>
      <c r="F131" s="237" t="s">
        <v>202</v>
      </c>
      <c r="G131" s="238" t="s">
        <v>169</v>
      </c>
      <c r="H131" s="239">
        <v>0.73799999999999999</v>
      </c>
      <c r="I131" s="240"/>
      <c r="J131" s="241">
        <f>ROUND(I131*H131,2)</f>
        <v>0</v>
      </c>
      <c r="K131" s="237" t="s">
        <v>140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141</v>
      </c>
      <c r="AT131" s="24" t="s">
        <v>136</v>
      </c>
      <c r="AU131" s="24" t="s">
        <v>82</v>
      </c>
      <c r="AY131" s="24" t="s">
        <v>133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141</v>
      </c>
      <c r="BK131" s="246">
        <f>ROUND(I131*H131,2)</f>
        <v>0</v>
      </c>
      <c r="BL131" s="24" t="s">
        <v>141</v>
      </c>
      <c r="BM131" s="24" t="s">
        <v>203</v>
      </c>
    </row>
    <row r="132" s="1" customFormat="1">
      <c r="B132" s="46"/>
      <c r="C132" s="74"/>
      <c r="D132" s="247" t="s">
        <v>143</v>
      </c>
      <c r="E132" s="74"/>
      <c r="F132" s="248" t="s">
        <v>204</v>
      </c>
      <c r="G132" s="74"/>
      <c r="H132" s="74"/>
      <c r="I132" s="203"/>
      <c r="J132" s="74"/>
      <c r="K132" s="74"/>
      <c r="L132" s="72"/>
      <c r="M132" s="249"/>
      <c r="N132" s="47"/>
      <c r="O132" s="47"/>
      <c r="P132" s="47"/>
      <c r="Q132" s="47"/>
      <c r="R132" s="47"/>
      <c r="S132" s="47"/>
      <c r="T132" s="95"/>
      <c r="AT132" s="24" t="s">
        <v>143</v>
      </c>
      <c r="AU132" s="24" t="s">
        <v>82</v>
      </c>
    </row>
    <row r="133" s="13" customFormat="1">
      <c r="B133" s="260"/>
      <c r="C133" s="261"/>
      <c r="D133" s="247" t="s">
        <v>156</v>
      </c>
      <c r="E133" s="262" t="s">
        <v>21</v>
      </c>
      <c r="F133" s="263" t="s">
        <v>173</v>
      </c>
      <c r="G133" s="261"/>
      <c r="H133" s="264">
        <v>0.73799999999999999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AT133" s="270" t="s">
        <v>156</v>
      </c>
      <c r="AU133" s="270" t="s">
        <v>82</v>
      </c>
      <c r="AV133" s="13" t="s">
        <v>82</v>
      </c>
      <c r="AW133" s="13" t="s">
        <v>36</v>
      </c>
      <c r="AX133" s="13" t="s">
        <v>73</v>
      </c>
      <c r="AY133" s="270" t="s">
        <v>133</v>
      </c>
    </row>
    <row r="134" s="14" customFormat="1">
      <c r="B134" s="271"/>
      <c r="C134" s="272"/>
      <c r="D134" s="247" t="s">
        <v>156</v>
      </c>
      <c r="E134" s="273" t="s">
        <v>21</v>
      </c>
      <c r="F134" s="274" t="s">
        <v>159</v>
      </c>
      <c r="G134" s="272"/>
      <c r="H134" s="275">
        <v>0.73799999999999999</v>
      </c>
      <c r="I134" s="276"/>
      <c r="J134" s="272"/>
      <c r="K134" s="272"/>
      <c r="L134" s="277"/>
      <c r="M134" s="278"/>
      <c r="N134" s="279"/>
      <c r="O134" s="279"/>
      <c r="P134" s="279"/>
      <c r="Q134" s="279"/>
      <c r="R134" s="279"/>
      <c r="S134" s="279"/>
      <c r="T134" s="280"/>
      <c r="AT134" s="281" t="s">
        <v>156</v>
      </c>
      <c r="AU134" s="281" t="s">
        <v>82</v>
      </c>
      <c r="AV134" s="14" t="s">
        <v>141</v>
      </c>
      <c r="AW134" s="14" t="s">
        <v>36</v>
      </c>
      <c r="AX134" s="14" t="s">
        <v>80</v>
      </c>
      <c r="AY134" s="281" t="s">
        <v>133</v>
      </c>
    </row>
    <row r="135" s="1" customFormat="1" ht="63.75" customHeight="1">
      <c r="B135" s="46"/>
      <c r="C135" s="235" t="s">
        <v>205</v>
      </c>
      <c r="D135" s="235" t="s">
        <v>136</v>
      </c>
      <c r="E135" s="236" t="s">
        <v>206</v>
      </c>
      <c r="F135" s="237" t="s">
        <v>207</v>
      </c>
      <c r="G135" s="238" t="s">
        <v>208</v>
      </c>
      <c r="H135" s="239">
        <v>74</v>
      </c>
      <c r="I135" s="240"/>
      <c r="J135" s="241">
        <f>ROUND(I135*H135,2)</f>
        <v>0</v>
      </c>
      <c r="K135" s="237" t="s">
        <v>140</v>
      </c>
      <c r="L135" s="72"/>
      <c r="M135" s="242" t="s">
        <v>21</v>
      </c>
      <c r="N135" s="243" t="s">
        <v>46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141</v>
      </c>
      <c r="AT135" s="24" t="s">
        <v>136</v>
      </c>
      <c r="AU135" s="24" t="s">
        <v>82</v>
      </c>
      <c r="AY135" s="24" t="s">
        <v>133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141</v>
      </c>
      <c r="BK135" s="246">
        <f>ROUND(I135*H135,2)</f>
        <v>0</v>
      </c>
      <c r="BL135" s="24" t="s">
        <v>141</v>
      </c>
      <c r="BM135" s="24" t="s">
        <v>209</v>
      </c>
    </row>
    <row r="136" s="1" customFormat="1">
      <c r="B136" s="46"/>
      <c r="C136" s="74"/>
      <c r="D136" s="247" t="s">
        <v>143</v>
      </c>
      <c r="E136" s="74"/>
      <c r="F136" s="248" t="s">
        <v>210</v>
      </c>
      <c r="G136" s="74"/>
      <c r="H136" s="74"/>
      <c r="I136" s="203"/>
      <c r="J136" s="74"/>
      <c r="K136" s="74"/>
      <c r="L136" s="72"/>
      <c r="M136" s="249"/>
      <c r="N136" s="47"/>
      <c r="O136" s="47"/>
      <c r="P136" s="47"/>
      <c r="Q136" s="47"/>
      <c r="R136" s="47"/>
      <c r="S136" s="47"/>
      <c r="T136" s="95"/>
      <c r="AT136" s="24" t="s">
        <v>143</v>
      </c>
      <c r="AU136" s="24" t="s">
        <v>82</v>
      </c>
    </row>
    <row r="137" s="12" customFormat="1">
      <c r="B137" s="250"/>
      <c r="C137" s="251"/>
      <c r="D137" s="247" t="s">
        <v>156</v>
      </c>
      <c r="E137" s="252" t="s">
        <v>21</v>
      </c>
      <c r="F137" s="253" t="s">
        <v>211</v>
      </c>
      <c r="G137" s="251"/>
      <c r="H137" s="252" t="s">
        <v>21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AT137" s="259" t="s">
        <v>156</v>
      </c>
      <c r="AU137" s="259" t="s">
        <v>82</v>
      </c>
      <c r="AV137" s="12" t="s">
        <v>80</v>
      </c>
      <c r="AW137" s="12" t="s">
        <v>36</v>
      </c>
      <c r="AX137" s="12" t="s">
        <v>73</v>
      </c>
      <c r="AY137" s="259" t="s">
        <v>133</v>
      </c>
    </row>
    <row r="138" s="13" customFormat="1">
      <c r="B138" s="260"/>
      <c r="C138" s="261"/>
      <c r="D138" s="247" t="s">
        <v>156</v>
      </c>
      <c r="E138" s="262" t="s">
        <v>21</v>
      </c>
      <c r="F138" s="263" t="s">
        <v>212</v>
      </c>
      <c r="G138" s="261"/>
      <c r="H138" s="264">
        <v>74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AT138" s="270" t="s">
        <v>156</v>
      </c>
      <c r="AU138" s="270" t="s">
        <v>82</v>
      </c>
      <c r="AV138" s="13" t="s">
        <v>82</v>
      </c>
      <c r="AW138" s="13" t="s">
        <v>36</v>
      </c>
      <c r="AX138" s="13" t="s">
        <v>73</v>
      </c>
      <c r="AY138" s="270" t="s">
        <v>133</v>
      </c>
    </row>
    <row r="139" s="14" customFormat="1">
      <c r="B139" s="271"/>
      <c r="C139" s="272"/>
      <c r="D139" s="247" t="s">
        <v>156</v>
      </c>
      <c r="E139" s="273" t="s">
        <v>21</v>
      </c>
      <c r="F139" s="274" t="s">
        <v>159</v>
      </c>
      <c r="G139" s="272"/>
      <c r="H139" s="275">
        <v>74</v>
      </c>
      <c r="I139" s="276"/>
      <c r="J139" s="272"/>
      <c r="K139" s="272"/>
      <c r="L139" s="277"/>
      <c r="M139" s="278"/>
      <c r="N139" s="279"/>
      <c r="O139" s="279"/>
      <c r="P139" s="279"/>
      <c r="Q139" s="279"/>
      <c r="R139" s="279"/>
      <c r="S139" s="279"/>
      <c r="T139" s="280"/>
      <c r="AT139" s="281" t="s">
        <v>156</v>
      </c>
      <c r="AU139" s="281" t="s">
        <v>82</v>
      </c>
      <c r="AV139" s="14" t="s">
        <v>141</v>
      </c>
      <c r="AW139" s="14" t="s">
        <v>36</v>
      </c>
      <c r="AX139" s="14" t="s">
        <v>80</v>
      </c>
      <c r="AY139" s="281" t="s">
        <v>133</v>
      </c>
    </row>
    <row r="140" s="1" customFormat="1" ht="89.25" customHeight="1">
      <c r="B140" s="46"/>
      <c r="C140" s="235" t="s">
        <v>213</v>
      </c>
      <c r="D140" s="235" t="s">
        <v>136</v>
      </c>
      <c r="E140" s="236" t="s">
        <v>214</v>
      </c>
      <c r="F140" s="237" t="s">
        <v>215</v>
      </c>
      <c r="G140" s="238" t="s">
        <v>169</v>
      </c>
      <c r="H140" s="239">
        <v>0.40000000000000002</v>
      </c>
      <c r="I140" s="240"/>
      <c r="J140" s="241">
        <f>ROUND(I140*H140,2)</f>
        <v>0</v>
      </c>
      <c r="K140" s="237" t="s">
        <v>140</v>
      </c>
      <c r="L140" s="72"/>
      <c r="M140" s="242" t="s">
        <v>21</v>
      </c>
      <c r="N140" s="243" t="s">
        <v>46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141</v>
      </c>
      <c r="AT140" s="24" t="s">
        <v>136</v>
      </c>
      <c r="AU140" s="24" t="s">
        <v>82</v>
      </c>
      <c r="AY140" s="24" t="s">
        <v>133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141</v>
      </c>
      <c r="BK140" s="246">
        <f>ROUND(I140*H140,2)</f>
        <v>0</v>
      </c>
      <c r="BL140" s="24" t="s">
        <v>141</v>
      </c>
      <c r="BM140" s="24" t="s">
        <v>216</v>
      </c>
    </row>
    <row r="141" s="1" customFormat="1">
      <c r="B141" s="46"/>
      <c r="C141" s="74"/>
      <c r="D141" s="247" t="s">
        <v>143</v>
      </c>
      <c r="E141" s="74"/>
      <c r="F141" s="248" t="s">
        <v>217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143</v>
      </c>
      <c r="AU141" s="24" t="s">
        <v>82</v>
      </c>
    </row>
    <row r="142" s="12" customFormat="1">
      <c r="B142" s="250"/>
      <c r="C142" s="251"/>
      <c r="D142" s="247" t="s">
        <v>156</v>
      </c>
      <c r="E142" s="252" t="s">
        <v>21</v>
      </c>
      <c r="F142" s="253" t="s">
        <v>218</v>
      </c>
      <c r="G142" s="251"/>
      <c r="H142" s="252" t="s">
        <v>21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AT142" s="259" t="s">
        <v>156</v>
      </c>
      <c r="AU142" s="259" t="s">
        <v>82</v>
      </c>
      <c r="AV142" s="12" t="s">
        <v>80</v>
      </c>
      <c r="AW142" s="12" t="s">
        <v>36</v>
      </c>
      <c r="AX142" s="12" t="s">
        <v>73</v>
      </c>
      <c r="AY142" s="259" t="s">
        <v>133</v>
      </c>
    </row>
    <row r="143" s="12" customFormat="1">
      <c r="B143" s="250"/>
      <c r="C143" s="251"/>
      <c r="D143" s="247" t="s">
        <v>156</v>
      </c>
      <c r="E143" s="252" t="s">
        <v>21</v>
      </c>
      <c r="F143" s="253" t="s">
        <v>219</v>
      </c>
      <c r="G143" s="251"/>
      <c r="H143" s="252" t="s">
        <v>21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AT143" s="259" t="s">
        <v>156</v>
      </c>
      <c r="AU143" s="259" t="s">
        <v>82</v>
      </c>
      <c r="AV143" s="12" t="s">
        <v>80</v>
      </c>
      <c r="AW143" s="12" t="s">
        <v>36</v>
      </c>
      <c r="AX143" s="12" t="s">
        <v>73</v>
      </c>
      <c r="AY143" s="259" t="s">
        <v>133</v>
      </c>
    </row>
    <row r="144" s="13" customFormat="1">
      <c r="B144" s="260"/>
      <c r="C144" s="261"/>
      <c r="D144" s="247" t="s">
        <v>156</v>
      </c>
      <c r="E144" s="262" t="s">
        <v>21</v>
      </c>
      <c r="F144" s="263" t="s">
        <v>220</v>
      </c>
      <c r="G144" s="261"/>
      <c r="H144" s="264">
        <v>0.40000000000000002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AT144" s="270" t="s">
        <v>156</v>
      </c>
      <c r="AU144" s="270" t="s">
        <v>82</v>
      </c>
      <c r="AV144" s="13" t="s">
        <v>82</v>
      </c>
      <c r="AW144" s="13" t="s">
        <v>36</v>
      </c>
      <c r="AX144" s="13" t="s">
        <v>73</v>
      </c>
      <c r="AY144" s="270" t="s">
        <v>133</v>
      </c>
    </row>
    <row r="145" s="14" customFormat="1">
      <c r="B145" s="271"/>
      <c r="C145" s="272"/>
      <c r="D145" s="247" t="s">
        <v>156</v>
      </c>
      <c r="E145" s="273" t="s">
        <v>21</v>
      </c>
      <c r="F145" s="274" t="s">
        <v>159</v>
      </c>
      <c r="G145" s="272"/>
      <c r="H145" s="275">
        <v>0.40000000000000002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AT145" s="281" t="s">
        <v>156</v>
      </c>
      <c r="AU145" s="281" t="s">
        <v>82</v>
      </c>
      <c r="AV145" s="14" t="s">
        <v>141</v>
      </c>
      <c r="AW145" s="14" t="s">
        <v>36</v>
      </c>
      <c r="AX145" s="14" t="s">
        <v>80</v>
      </c>
      <c r="AY145" s="281" t="s">
        <v>133</v>
      </c>
    </row>
    <row r="146" s="1" customFormat="1" ht="38.25" customHeight="1">
      <c r="B146" s="46"/>
      <c r="C146" s="235" t="s">
        <v>221</v>
      </c>
      <c r="D146" s="235" t="s">
        <v>136</v>
      </c>
      <c r="E146" s="236" t="s">
        <v>222</v>
      </c>
      <c r="F146" s="237" t="s">
        <v>223</v>
      </c>
      <c r="G146" s="238" t="s">
        <v>169</v>
      </c>
      <c r="H146" s="239">
        <v>0.80500000000000005</v>
      </c>
      <c r="I146" s="240"/>
      <c r="J146" s="241">
        <f>ROUND(I146*H146,2)</f>
        <v>0</v>
      </c>
      <c r="K146" s="237" t="s">
        <v>140</v>
      </c>
      <c r="L146" s="72"/>
      <c r="M146" s="242" t="s">
        <v>21</v>
      </c>
      <c r="N146" s="243" t="s">
        <v>46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141</v>
      </c>
      <c r="AT146" s="24" t="s">
        <v>136</v>
      </c>
      <c r="AU146" s="24" t="s">
        <v>82</v>
      </c>
      <c r="AY146" s="24" t="s">
        <v>133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141</v>
      </c>
      <c r="BK146" s="246">
        <f>ROUND(I146*H146,2)</f>
        <v>0</v>
      </c>
      <c r="BL146" s="24" t="s">
        <v>141</v>
      </c>
      <c r="BM146" s="24" t="s">
        <v>224</v>
      </c>
    </row>
    <row r="147" s="1" customFormat="1">
      <c r="B147" s="46"/>
      <c r="C147" s="74"/>
      <c r="D147" s="247" t="s">
        <v>143</v>
      </c>
      <c r="E147" s="74"/>
      <c r="F147" s="248" t="s">
        <v>225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143</v>
      </c>
      <c r="AU147" s="24" t="s">
        <v>82</v>
      </c>
    </row>
    <row r="148" s="12" customFormat="1">
      <c r="B148" s="250"/>
      <c r="C148" s="251"/>
      <c r="D148" s="247" t="s">
        <v>156</v>
      </c>
      <c r="E148" s="252" t="s">
        <v>21</v>
      </c>
      <c r="F148" s="253" t="s">
        <v>226</v>
      </c>
      <c r="G148" s="251"/>
      <c r="H148" s="252" t="s">
        <v>21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AT148" s="259" t="s">
        <v>156</v>
      </c>
      <c r="AU148" s="259" t="s">
        <v>82</v>
      </c>
      <c r="AV148" s="12" t="s">
        <v>80</v>
      </c>
      <c r="AW148" s="12" t="s">
        <v>36</v>
      </c>
      <c r="AX148" s="12" t="s">
        <v>73</v>
      </c>
      <c r="AY148" s="259" t="s">
        <v>133</v>
      </c>
    </row>
    <row r="149" s="13" customFormat="1">
      <c r="B149" s="260"/>
      <c r="C149" s="261"/>
      <c r="D149" s="247" t="s">
        <v>156</v>
      </c>
      <c r="E149" s="262" t="s">
        <v>21</v>
      </c>
      <c r="F149" s="263" t="s">
        <v>227</v>
      </c>
      <c r="G149" s="261"/>
      <c r="H149" s="264">
        <v>0.80500000000000005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AT149" s="270" t="s">
        <v>156</v>
      </c>
      <c r="AU149" s="270" t="s">
        <v>82</v>
      </c>
      <c r="AV149" s="13" t="s">
        <v>82</v>
      </c>
      <c r="AW149" s="13" t="s">
        <v>36</v>
      </c>
      <c r="AX149" s="13" t="s">
        <v>73</v>
      </c>
      <c r="AY149" s="270" t="s">
        <v>133</v>
      </c>
    </row>
    <row r="150" s="14" customFormat="1">
      <c r="B150" s="271"/>
      <c r="C150" s="272"/>
      <c r="D150" s="247" t="s">
        <v>156</v>
      </c>
      <c r="E150" s="273" t="s">
        <v>21</v>
      </c>
      <c r="F150" s="274" t="s">
        <v>159</v>
      </c>
      <c r="G150" s="272"/>
      <c r="H150" s="275">
        <v>0.80500000000000005</v>
      </c>
      <c r="I150" s="276"/>
      <c r="J150" s="272"/>
      <c r="K150" s="272"/>
      <c r="L150" s="277"/>
      <c r="M150" s="278"/>
      <c r="N150" s="279"/>
      <c r="O150" s="279"/>
      <c r="P150" s="279"/>
      <c r="Q150" s="279"/>
      <c r="R150" s="279"/>
      <c r="S150" s="279"/>
      <c r="T150" s="280"/>
      <c r="AT150" s="281" t="s">
        <v>156</v>
      </c>
      <c r="AU150" s="281" t="s">
        <v>82</v>
      </c>
      <c r="AV150" s="14" t="s">
        <v>141</v>
      </c>
      <c r="AW150" s="14" t="s">
        <v>36</v>
      </c>
      <c r="AX150" s="14" t="s">
        <v>80</v>
      </c>
      <c r="AY150" s="281" t="s">
        <v>133</v>
      </c>
    </row>
    <row r="151" s="1" customFormat="1" ht="51" customHeight="1">
      <c r="B151" s="46"/>
      <c r="C151" s="235" t="s">
        <v>228</v>
      </c>
      <c r="D151" s="235" t="s">
        <v>136</v>
      </c>
      <c r="E151" s="236" t="s">
        <v>229</v>
      </c>
      <c r="F151" s="237" t="s">
        <v>230</v>
      </c>
      <c r="G151" s="238" t="s">
        <v>231</v>
      </c>
      <c r="H151" s="239">
        <v>365</v>
      </c>
      <c r="I151" s="240"/>
      <c r="J151" s="241">
        <f>ROUND(I151*H151,2)</f>
        <v>0</v>
      </c>
      <c r="K151" s="237" t="s">
        <v>140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141</v>
      </c>
      <c r="AT151" s="24" t="s">
        <v>136</v>
      </c>
      <c r="AU151" s="24" t="s">
        <v>82</v>
      </c>
      <c r="AY151" s="24" t="s">
        <v>133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141</v>
      </c>
      <c r="BK151" s="246">
        <f>ROUND(I151*H151,2)</f>
        <v>0</v>
      </c>
      <c r="BL151" s="24" t="s">
        <v>141</v>
      </c>
      <c r="BM151" s="24" t="s">
        <v>232</v>
      </c>
    </row>
    <row r="152" s="1" customFormat="1">
      <c r="B152" s="46"/>
      <c r="C152" s="74"/>
      <c r="D152" s="247" t="s">
        <v>143</v>
      </c>
      <c r="E152" s="74"/>
      <c r="F152" s="248" t="s">
        <v>233</v>
      </c>
      <c r="G152" s="74"/>
      <c r="H152" s="74"/>
      <c r="I152" s="203"/>
      <c r="J152" s="74"/>
      <c r="K152" s="74"/>
      <c r="L152" s="72"/>
      <c r="M152" s="249"/>
      <c r="N152" s="47"/>
      <c r="O152" s="47"/>
      <c r="P152" s="47"/>
      <c r="Q152" s="47"/>
      <c r="R152" s="47"/>
      <c r="S152" s="47"/>
      <c r="T152" s="95"/>
      <c r="AT152" s="24" t="s">
        <v>143</v>
      </c>
      <c r="AU152" s="24" t="s">
        <v>82</v>
      </c>
    </row>
    <row r="153" s="12" customFormat="1">
      <c r="B153" s="250"/>
      <c r="C153" s="251"/>
      <c r="D153" s="247" t="s">
        <v>156</v>
      </c>
      <c r="E153" s="252" t="s">
        <v>21</v>
      </c>
      <c r="F153" s="253" t="s">
        <v>234</v>
      </c>
      <c r="G153" s="251"/>
      <c r="H153" s="252" t="s">
        <v>21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AT153" s="259" t="s">
        <v>156</v>
      </c>
      <c r="AU153" s="259" t="s">
        <v>82</v>
      </c>
      <c r="AV153" s="12" t="s">
        <v>80</v>
      </c>
      <c r="AW153" s="12" t="s">
        <v>36</v>
      </c>
      <c r="AX153" s="12" t="s">
        <v>73</v>
      </c>
      <c r="AY153" s="259" t="s">
        <v>133</v>
      </c>
    </row>
    <row r="154" s="13" customFormat="1">
      <c r="B154" s="260"/>
      <c r="C154" s="261"/>
      <c r="D154" s="247" t="s">
        <v>156</v>
      </c>
      <c r="E154" s="262" t="s">
        <v>21</v>
      </c>
      <c r="F154" s="263" t="s">
        <v>235</v>
      </c>
      <c r="G154" s="261"/>
      <c r="H154" s="264">
        <v>365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AT154" s="270" t="s">
        <v>156</v>
      </c>
      <c r="AU154" s="270" t="s">
        <v>82</v>
      </c>
      <c r="AV154" s="13" t="s">
        <v>82</v>
      </c>
      <c r="AW154" s="13" t="s">
        <v>36</v>
      </c>
      <c r="AX154" s="13" t="s">
        <v>73</v>
      </c>
      <c r="AY154" s="270" t="s">
        <v>133</v>
      </c>
    </row>
    <row r="155" s="14" customFormat="1">
      <c r="B155" s="271"/>
      <c r="C155" s="272"/>
      <c r="D155" s="247" t="s">
        <v>156</v>
      </c>
      <c r="E155" s="273" t="s">
        <v>21</v>
      </c>
      <c r="F155" s="274" t="s">
        <v>159</v>
      </c>
      <c r="G155" s="272"/>
      <c r="H155" s="275">
        <v>365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AT155" s="281" t="s">
        <v>156</v>
      </c>
      <c r="AU155" s="281" t="s">
        <v>82</v>
      </c>
      <c r="AV155" s="14" t="s">
        <v>141</v>
      </c>
      <c r="AW155" s="14" t="s">
        <v>36</v>
      </c>
      <c r="AX155" s="14" t="s">
        <v>80</v>
      </c>
      <c r="AY155" s="281" t="s">
        <v>133</v>
      </c>
    </row>
    <row r="156" s="1" customFormat="1" ht="38.25" customHeight="1">
      <c r="B156" s="46"/>
      <c r="C156" s="235" t="s">
        <v>236</v>
      </c>
      <c r="D156" s="235" t="s">
        <v>136</v>
      </c>
      <c r="E156" s="236" t="s">
        <v>237</v>
      </c>
      <c r="F156" s="237" t="s">
        <v>238</v>
      </c>
      <c r="G156" s="238" t="s">
        <v>239</v>
      </c>
      <c r="H156" s="239">
        <v>5</v>
      </c>
      <c r="I156" s="240"/>
      <c r="J156" s="241">
        <f>ROUND(I156*H156,2)</f>
        <v>0</v>
      </c>
      <c r="K156" s="237" t="s">
        <v>140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141</v>
      </c>
      <c r="AT156" s="24" t="s">
        <v>136</v>
      </c>
      <c r="AU156" s="24" t="s">
        <v>82</v>
      </c>
      <c r="AY156" s="24" t="s">
        <v>133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141</v>
      </c>
      <c r="BK156" s="246">
        <f>ROUND(I156*H156,2)</f>
        <v>0</v>
      </c>
      <c r="BL156" s="24" t="s">
        <v>141</v>
      </c>
      <c r="BM156" s="24" t="s">
        <v>240</v>
      </c>
    </row>
    <row r="157" s="1" customFormat="1">
      <c r="B157" s="46"/>
      <c r="C157" s="74"/>
      <c r="D157" s="247" t="s">
        <v>143</v>
      </c>
      <c r="E157" s="74"/>
      <c r="F157" s="248" t="s">
        <v>241</v>
      </c>
      <c r="G157" s="74"/>
      <c r="H157" s="74"/>
      <c r="I157" s="203"/>
      <c r="J157" s="74"/>
      <c r="K157" s="74"/>
      <c r="L157" s="72"/>
      <c r="M157" s="249"/>
      <c r="N157" s="47"/>
      <c r="O157" s="47"/>
      <c r="P157" s="47"/>
      <c r="Q157" s="47"/>
      <c r="R157" s="47"/>
      <c r="S157" s="47"/>
      <c r="T157" s="95"/>
      <c r="AT157" s="24" t="s">
        <v>143</v>
      </c>
      <c r="AU157" s="24" t="s">
        <v>82</v>
      </c>
    </row>
    <row r="158" s="12" customFormat="1">
      <c r="B158" s="250"/>
      <c r="C158" s="251"/>
      <c r="D158" s="247" t="s">
        <v>156</v>
      </c>
      <c r="E158" s="252" t="s">
        <v>21</v>
      </c>
      <c r="F158" s="253" t="s">
        <v>242</v>
      </c>
      <c r="G158" s="251"/>
      <c r="H158" s="252" t="s">
        <v>21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AT158" s="259" t="s">
        <v>156</v>
      </c>
      <c r="AU158" s="259" t="s">
        <v>82</v>
      </c>
      <c r="AV158" s="12" t="s">
        <v>80</v>
      </c>
      <c r="AW158" s="12" t="s">
        <v>36</v>
      </c>
      <c r="AX158" s="12" t="s">
        <v>73</v>
      </c>
      <c r="AY158" s="259" t="s">
        <v>133</v>
      </c>
    </row>
    <row r="159" s="13" customFormat="1">
      <c r="B159" s="260"/>
      <c r="C159" s="261"/>
      <c r="D159" s="247" t="s">
        <v>156</v>
      </c>
      <c r="E159" s="262" t="s">
        <v>21</v>
      </c>
      <c r="F159" s="263" t="s">
        <v>150</v>
      </c>
      <c r="G159" s="261"/>
      <c r="H159" s="264">
        <v>3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AT159" s="270" t="s">
        <v>156</v>
      </c>
      <c r="AU159" s="270" t="s">
        <v>82</v>
      </c>
      <c r="AV159" s="13" t="s">
        <v>82</v>
      </c>
      <c r="AW159" s="13" t="s">
        <v>36</v>
      </c>
      <c r="AX159" s="13" t="s">
        <v>73</v>
      </c>
      <c r="AY159" s="270" t="s">
        <v>133</v>
      </c>
    </row>
    <row r="160" s="12" customFormat="1">
      <c r="B160" s="250"/>
      <c r="C160" s="251"/>
      <c r="D160" s="247" t="s">
        <v>156</v>
      </c>
      <c r="E160" s="252" t="s">
        <v>21</v>
      </c>
      <c r="F160" s="253" t="s">
        <v>243</v>
      </c>
      <c r="G160" s="251"/>
      <c r="H160" s="252" t="s">
        <v>21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AT160" s="259" t="s">
        <v>156</v>
      </c>
      <c r="AU160" s="259" t="s">
        <v>82</v>
      </c>
      <c r="AV160" s="12" t="s">
        <v>80</v>
      </c>
      <c r="AW160" s="12" t="s">
        <v>36</v>
      </c>
      <c r="AX160" s="12" t="s">
        <v>73</v>
      </c>
      <c r="AY160" s="259" t="s">
        <v>133</v>
      </c>
    </row>
    <row r="161" s="13" customFormat="1">
      <c r="B161" s="260"/>
      <c r="C161" s="261"/>
      <c r="D161" s="247" t="s">
        <v>156</v>
      </c>
      <c r="E161" s="262" t="s">
        <v>21</v>
      </c>
      <c r="F161" s="263" t="s">
        <v>82</v>
      </c>
      <c r="G161" s="261"/>
      <c r="H161" s="264">
        <v>2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AT161" s="270" t="s">
        <v>156</v>
      </c>
      <c r="AU161" s="270" t="s">
        <v>82</v>
      </c>
      <c r="AV161" s="13" t="s">
        <v>82</v>
      </c>
      <c r="AW161" s="13" t="s">
        <v>36</v>
      </c>
      <c r="AX161" s="13" t="s">
        <v>73</v>
      </c>
      <c r="AY161" s="270" t="s">
        <v>133</v>
      </c>
    </row>
    <row r="162" s="14" customFormat="1">
      <c r="B162" s="271"/>
      <c r="C162" s="272"/>
      <c r="D162" s="247" t="s">
        <v>156</v>
      </c>
      <c r="E162" s="273" t="s">
        <v>21</v>
      </c>
      <c r="F162" s="274" t="s">
        <v>159</v>
      </c>
      <c r="G162" s="272"/>
      <c r="H162" s="275">
        <v>5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AT162" s="281" t="s">
        <v>156</v>
      </c>
      <c r="AU162" s="281" t="s">
        <v>82</v>
      </c>
      <c r="AV162" s="14" t="s">
        <v>141</v>
      </c>
      <c r="AW162" s="14" t="s">
        <v>36</v>
      </c>
      <c r="AX162" s="14" t="s">
        <v>80</v>
      </c>
      <c r="AY162" s="281" t="s">
        <v>133</v>
      </c>
    </row>
    <row r="163" s="1" customFormat="1" ht="38.25" customHeight="1">
      <c r="B163" s="46"/>
      <c r="C163" s="235" t="s">
        <v>10</v>
      </c>
      <c r="D163" s="235" t="s">
        <v>136</v>
      </c>
      <c r="E163" s="236" t="s">
        <v>244</v>
      </c>
      <c r="F163" s="237" t="s">
        <v>245</v>
      </c>
      <c r="G163" s="238" t="s">
        <v>239</v>
      </c>
      <c r="H163" s="239">
        <v>10</v>
      </c>
      <c r="I163" s="240"/>
      <c r="J163" s="241">
        <f>ROUND(I163*H163,2)</f>
        <v>0</v>
      </c>
      <c r="K163" s="237" t="s">
        <v>140</v>
      </c>
      <c r="L163" s="72"/>
      <c r="M163" s="242" t="s">
        <v>21</v>
      </c>
      <c r="N163" s="243" t="s">
        <v>46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141</v>
      </c>
      <c r="AT163" s="24" t="s">
        <v>136</v>
      </c>
      <c r="AU163" s="24" t="s">
        <v>82</v>
      </c>
      <c r="AY163" s="24" t="s">
        <v>133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141</v>
      </c>
      <c r="BK163" s="246">
        <f>ROUND(I163*H163,2)</f>
        <v>0</v>
      </c>
      <c r="BL163" s="24" t="s">
        <v>141</v>
      </c>
      <c r="BM163" s="24" t="s">
        <v>246</v>
      </c>
    </row>
    <row r="164" s="1" customFormat="1">
      <c r="B164" s="46"/>
      <c r="C164" s="74"/>
      <c r="D164" s="247" t="s">
        <v>143</v>
      </c>
      <c r="E164" s="74"/>
      <c r="F164" s="248" t="s">
        <v>247</v>
      </c>
      <c r="G164" s="74"/>
      <c r="H164" s="74"/>
      <c r="I164" s="203"/>
      <c r="J164" s="74"/>
      <c r="K164" s="74"/>
      <c r="L164" s="72"/>
      <c r="M164" s="249"/>
      <c r="N164" s="47"/>
      <c r="O164" s="47"/>
      <c r="P164" s="47"/>
      <c r="Q164" s="47"/>
      <c r="R164" s="47"/>
      <c r="S164" s="47"/>
      <c r="T164" s="95"/>
      <c r="AT164" s="24" t="s">
        <v>143</v>
      </c>
      <c r="AU164" s="24" t="s">
        <v>82</v>
      </c>
    </row>
    <row r="165" s="12" customFormat="1">
      <c r="B165" s="250"/>
      <c r="C165" s="251"/>
      <c r="D165" s="247" t="s">
        <v>156</v>
      </c>
      <c r="E165" s="252" t="s">
        <v>21</v>
      </c>
      <c r="F165" s="253" t="s">
        <v>242</v>
      </c>
      <c r="G165" s="251"/>
      <c r="H165" s="252" t="s">
        <v>21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AT165" s="259" t="s">
        <v>156</v>
      </c>
      <c r="AU165" s="259" t="s">
        <v>82</v>
      </c>
      <c r="AV165" s="12" t="s">
        <v>80</v>
      </c>
      <c r="AW165" s="12" t="s">
        <v>36</v>
      </c>
      <c r="AX165" s="12" t="s">
        <v>73</v>
      </c>
      <c r="AY165" s="259" t="s">
        <v>133</v>
      </c>
    </row>
    <row r="166" s="13" customFormat="1">
      <c r="B166" s="260"/>
      <c r="C166" s="261"/>
      <c r="D166" s="247" t="s">
        <v>156</v>
      </c>
      <c r="E166" s="262" t="s">
        <v>21</v>
      </c>
      <c r="F166" s="263" t="s">
        <v>248</v>
      </c>
      <c r="G166" s="261"/>
      <c r="H166" s="264">
        <v>6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AT166" s="270" t="s">
        <v>156</v>
      </c>
      <c r="AU166" s="270" t="s">
        <v>82</v>
      </c>
      <c r="AV166" s="13" t="s">
        <v>82</v>
      </c>
      <c r="AW166" s="13" t="s">
        <v>36</v>
      </c>
      <c r="AX166" s="13" t="s">
        <v>73</v>
      </c>
      <c r="AY166" s="270" t="s">
        <v>133</v>
      </c>
    </row>
    <row r="167" s="12" customFormat="1">
      <c r="B167" s="250"/>
      <c r="C167" s="251"/>
      <c r="D167" s="247" t="s">
        <v>156</v>
      </c>
      <c r="E167" s="252" t="s">
        <v>21</v>
      </c>
      <c r="F167" s="253" t="s">
        <v>243</v>
      </c>
      <c r="G167" s="251"/>
      <c r="H167" s="252" t="s">
        <v>21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AT167" s="259" t="s">
        <v>156</v>
      </c>
      <c r="AU167" s="259" t="s">
        <v>82</v>
      </c>
      <c r="AV167" s="12" t="s">
        <v>80</v>
      </c>
      <c r="AW167" s="12" t="s">
        <v>36</v>
      </c>
      <c r="AX167" s="12" t="s">
        <v>73</v>
      </c>
      <c r="AY167" s="259" t="s">
        <v>133</v>
      </c>
    </row>
    <row r="168" s="13" customFormat="1">
      <c r="B168" s="260"/>
      <c r="C168" s="261"/>
      <c r="D168" s="247" t="s">
        <v>156</v>
      </c>
      <c r="E168" s="262" t="s">
        <v>21</v>
      </c>
      <c r="F168" s="263" t="s">
        <v>249</v>
      </c>
      <c r="G168" s="261"/>
      <c r="H168" s="264">
        <v>4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AT168" s="270" t="s">
        <v>156</v>
      </c>
      <c r="AU168" s="270" t="s">
        <v>82</v>
      </c>
      <c r="AV168" s="13" t="s">
        <v>82</v>
      </c>
      <c r="AW168" s="13" t="s">
        <v>36</v>
      </c>
      <c r="AX168" s="13" t="s">
        <v>73</v>
      </c>
      <c r="AY168" s="270" t="s">
        <v>133</v>
      </c>
    </row>
    <row r="169" s="14" customFormat="1">
      <c r="B169" s="271"/>
      <c r="C169" s="272"/>
      <c r="D169" s="247" t="s">
        <v>156</v>
      </c>
      <c r="E169" s="273" t="s">
        <v>21</v>
      </c>
      <c r="F169" s="274" t="s">
        <v>159</v>
      </c>
      <c r="G169" s="272"/>
      <c r="H169" s="275">
        <v>10</v>
      </c>
      <c r="I169" s="276"/>
      <c r="J169" s="272"/>
      <c r="K169" s="272"/>
      <c r="L169" s="277"/>
      <c r="M169" s="278"/>
      <c r="N169" s="279"/>
      <c r="O169" s="279"/>
      <c r="P169" s="279"/>
      <c r="Q169" s="279"/>
      <c r="R169" s="279"/>
      <c r="S169" s="279"/>
      <c r="T169" s="280"/>
      <c r="AT169" s="281" t="s">
        <v>156</v>
      </c>
      <c r="AU169" s="281" t="s">
        <v>82</v>
      </c>
      <c r="AV169" s="14" t="s">
        <v>141</v>
      </c>
      <c r="AW169" s="14" t="s">
        <v>36</v>
      </c>
      <c r="AX169" s="14" t="s">
        <v>80</v>
      </c>
      <c r="AY169" s="281" t="s">
        <v>133</v>
      </c>
    </row>
    <row r="170" s="1" customFormat="1" ht="25.5" customHeight="1">
      <c r="B170" s="46"/>
      <c r="C170" s="235" t="s">
        <v>250</v>
      </c>
      <c r="D170" s="235" t="s">
        <v>136</v>
      </c>
      <c r="E170" s="236" t="s">
        <v>251</v>
      </c>
      <c r="F170" s="237" t="s">
        <v>252</v>
      </c>
      <c r="G170" s="238" t="s">
        <v>231</v>
      </c>
      <c r="H170" s="239">
        <v>30</v>
      </c>
      <c r="I170" s="240"/>
      <c r="J170" s="241">
        <f>ROUND(I170*H170,2)</f>
        <v>0</v>
      </c>
      <c r="K170" s="237" t="s">
        <v>140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141</v>
      </c>
      <c r="AT170" s="24" t="s">
        <v>136</v>
      </c>
      <c r="AU170" s="24" t="s">
        <v>82</v>
      </c>
      <c r="AY170" s="24" t="s">
        <v>133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141</v>
      </c>
      <c r="BK170" s="246">
        <f>ROUND(I170*H170,2)</f>
        <v>0</v>
      </c>
      <c r="BL170" s="24" t="s">
        <v>141</v>
      </c>
      <c r="BM170" s="24" t="s">
        <v>253</v>
      </c>
    </row>
    <row r="171" s="1" customFormat="1">
      <c r="B171" s="46"/>
      <c r="C171" s="74"/>
      <c r="D171" s="247" t="s">
        <v>143</v>
      </c>
      <c r="E171" s="74"/>
      <c r="F171" s="248" t="s">
        <v>254</v>
      </c>
      <c r="G171" s="74"/>
      <c r="H171" s="74"/>
      <c r="I171" s="203"/>
      <c r="J171" s="74"/>
      <c r="K171" s="74"/>
      <c r="L171" s="72"/>
      <c r="M171" s="249"/>
      <c r="N171" s="47"/>
      <c r="O171" s="47"/>
      <c r="P171" s="47"/>
      <c r="Q171" s="47"/>
      <c r="R171" s="47"/>
      <c r="S171" s="47"/>
      <c r="T171" s="95"/>
      <c r="AT171" s="24" t="s">
        <v>143</v>
      </c>
      <c r="AU171" s="24" t="s">
        <v>82</v>
      </c>
    </row>
    <row r="172" s="12" customFormat="1">
      <c r="B172" s="250"/>
      <c r="C172" s="251"/>
      <c r="D172" s="247" t="s">
        <v>156</v>
      </c>
      <c r="E172" s="252" t="s">
        <v>21</v>
      </c>
      <c r="F172" s="253" t="s">
        <v>242</v>
      </c>
      <c r="G172" s="251"/>
      <c r="H172" s="252" t="s">
        <v>21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AT172" s="259" t="s">
        <v>156</v>
      </c>
      <c r="AU172" s="259" t="s">
        <v>82</v>
      </c>
      <c r="AV172" s="12" t="s">
        <v>80</v>
      </c>
      <c r="AW172" s="12" t="s">
        <v>36</v>
      </c>
      <c r="AX172" s="12" t="s">
        <v>73</v>
      </c>
      <c r="AY172" s="259" t="s">
        <v>133</v>
      </c>
    </row>
    <row r="173" s="13" customFormat="1">
      <c r="B173" s="260"/>
      <c r="C173" s="261"/>
      <c r="D173" s="247" t="s">
        <v>156</v>
      </c>
      <c r="E173" s="262" t="s">
        <v>21</v>
      </c>
      <c r="F173" s="263" t="s">
        <v>255</v>
      </c>
      <c r="G173" s="261"/>
      <c r="H173" s="264">
        <v>18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AT173" s="270" t="s">
        <v>156</v>
      </c>
      <c r="AU173" s="270" t="s">
        <v>82</v>
      </c>
      <c r="AV173" s="13" t="s">
        <v>82</v>
      </c>
      <c r="AW173" s="13" t="s">
        <v>36</v>
      </c>
      <c r="AX173" s="13" t="s">
        <v>73</v>
      </c>
      <c r="AY173" s="270" t="s">
        <v>133</v>
      </c>
    </row>
    <row r="174" s="12" customFormat="1">
      <c r="B174" s="250"/>
      <c r="C174" s="251"/>
      <c r="D174" s="247" t="s">
        <v>156</v>
      </c>
      <c r="E174" s="252" t="s">
        <v>21</v>
      </c>
      <c r="F174" s="253" t="s">
        <v>243</v>
      </c>
      <c r="G174" s="251"/>
      <c r="H174" s="252" t="s">
        <v>21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AT174" s="259" t="s">
        <v>156</v>
      </c>
      <c r="AU174" s="259" t="s">
        <v>82</v>
      </c>
      <c r="AV174" s="12" t="s">
        <v>80</v>
      </c>
      <c r="AW174" s="12" t="s">
        <v>36</v>
      </c>
      <c r="AX174" s="12" t="s">
        <v>73</v>
      </c>
      <c r="AY174" s="259" t="s">
        <v>133</v>
      </c>
    </row>
    <row r="175" s="13" customFormat="1">
      <c r="B175" s="260"/>
      <c r="C175" s="261"/>
      <c r="D175" s="247" t="s">
        <v>156</v>
      </c>
      <c r="E175" s="262" t="s">
        <v>21</v>
      </c>
      <c r="F175" s="263" t="s">
        <v>256</v>
      </c>
      <c r="G175" s="261"/>
      <c r="H175" s="264">
        <v>12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AT175" s="270" t="s">
        <v>156</v>
      </c>
      <c r="AU175" s="270" t="s">
        <v>82</v>
      </c>
      <c r="AV175" s="13" t="s">
        <v>82</v>
      </c>
      <c r="AW175" s="13" t="s">
        <v>36</v>
      </c>
      <c r="AX175" s="13" t="s">
        <v>73</v>
      </c>
      <c r="AY175" s="270" t="s">
        <v>133</v>
      </c>
    </row>
    <row r="176" s="14" customFormat="1">
      <c r="B176" s="271"/>
      <c r="C176" s="272"/>
      <c r="D176" s="247" t="s">
        <v>156</v>
      </c>
      <c r="E176" s="273" t="s">
        <v>21</v>
      </c>
      <c r="F176" s="274" t="s">
        <v>159</v>
      </c>
      <c r="G176" s="272"/>
      <c r="H176" s="275">
        <v>30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AT176" s="281" t="s">
        <v>156</v>
      </c>
      <c r="AU176" s="281" t="s">
        <v>82</v>
      </c>
      <c r="AV176" s="14" t="s">
        <v>141</v>
      </c>
      <c r="AW176" s="14" t="s">
        <v>36</v>
      </c>
      <c r="AX176" s="14" t="s">
        <v>80</v>
      </c>
      <c r="AY176" s="281" t="s">
        <v>133</v>
      </c>
    </row>
    <row r="177" s="1" customFormat="1" ht="38.25" customHeight="1">
      <c r="B177" s="46"/>
      <c r="C177" s="235" t="s">
        <v>257</v>
      </c>
      <c r="D177" s="235" t="s">
        <v>136</v>
      </c>
      <c r="E177" s="236" t="s">
        <v>258</v>
      </c>
      <c r="F177" s="237" t="s">
        <v>259</v>
      </c>
      <c r="G177" s="238" t="s">
        <v>153</v>
      </c>
      <c r="H177" s="239">
        <v>30</v>
      </c>
      <c r="I177" s="240"/>
      <c r="J177" s="241">
        <f>ROUND(I177*H177,2)</f>
        <v>0</v>
      </c>
      <c r="K177" s="237" t="s">
        <v>140</v>
      </c>
      <c r="L177" s="72"/>
      <c r="M177" s="242" t="s">
        <v>21</v>
      </c>
      <c r="N177" s="243" t="s">
        <v>46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4" t="s">
        <v>141</v>
      </c>
      <c r="AT177" s="24" t="s">
        <v>136</v>
      </c>
      <c r="AU177" s="24" t="s">
        <v>82</v>
      </c>
      <c r="AY177" s="24" t="s">
        <v>133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141</v>
      </c>
      <c r="BK177" s="246">
        <f>ROUND(I177*H177,2)</f>
        <v>0</v>
      </c>
      <c r="BL177" s="24" t="s">
        <v>141</v>
      </c>
      <c r="BM177" s="24" t="s">
        <v>260</v>
      </c>
    </row>
    <row r="178" s="1" customFormat="1">
      <c r="B178" s="46"/>
      <c r="C178" s="74"/>
      <c r="D178" s="247" t="s">
        <v>143</v>
      </c>
      <c r="E178" s="74"/>
      <c r="F178" s="248" t="s">
        <v>261</v>
      </c>
      <c r="G178" s="74"/>
      <c r="H178" s="74"/>
      <c r="I178" s="203"/>
      <c r="J178" s="74"/>
      <c r="K178" s="74"/>
      <c r="L178" s="72"/>
      <c r="M178" s="249"/>
      <c r="N178" s="47"/>
      <c r="O178" s="47"/>
      <c r="P178" s="47"/>
      <c r="Q178" s="47"/>
      <c r="R178" s="47"/>
      <c r="S178" s="47"/>
      <c r="T178" s="95"/>
      <c r="AT178" s="24" t="s">
        <v>143</v>
      </c>
      <c r="AU178" s="24" t="s">
        <v>82</v>
      </c>
    </row>
    <row r="179" s="12" customFormat="1">
      <c r="B179" s="250"/>
      <c r="C179" s="251"/>
      <c r="D179" s="247" t="s">
        <v>156</v>
      </c>
      <c r="E179" s="252" t="s">
        <v>21</v>
      </c>
      <c r="F179" s="253" t="s">
        <v>242</v>
      </c>
      <c r="G179" s="251"/>
      <c r="H179" s="252" t="s">
        <v>21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AT179" s="259" t="s">
        <v>156</v>
      </c>
      <c r="AU179" s="259" t="s">
        <v>82</v>
      </c>
      <c r="AV179" s="12" t="s">
        <v>80</v>
      </c>
      <c r="AW179" s="12" t="s">
        <v>36</v>
      </c>
      <c r="AX179" s="12" t="s">
        <v>73</v>
      </c>
      <c r="AY179" s="259" t="s">
        <v>133</v>
      </c>
    </row>
    <row r="180" s="13" customFormat="1">
      <c r="B180" s="260"/>
      <c r="C180" s="261"/>
      <c r="D180" s="247" t="s">
        <v>156</v>
      </c>
      <c r="E180" s="262" t="s">
        <v>21</v>
      </c>
      <c r="F180" s="263" t="s">
        <v>262</v>
      </c>
      <c r="G180" s="261"/>
      <c r="H180" s="264">
        <v>18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AT180" s="270" t="s">
        <v>156</v>
      </c>
      <c r="AU180" s="270" t="s">
        <v>82</v>
      </c>
      <c r="AV180" s="13" t="s">
        <v>82</v>
      </c>
      <c r="AW180" s="13" t="s">
        <v>36</v>
      </c>
      <c r="AX180" s="13" t="s">
        <v>73</v>
      </c>
      <c r="AY180" s="270" t="s">
        <v>133</v>
      </c>
    </row>
    <row r="181" s="12" customFormat="1">
      <c r="B181" s="250"/>
      <c r="C181" s="251"/>
      <c r="D181" s="247" t="s">
        <v>156</v>
      </c>
      <c r="E181" s="252" t="s">
        <v>21</v>
      </c>
      <c r="F181" s="253" t="s">
        <v>243</v>
      </c>
      <c r="G181" s="251"/>
      <c r="H181" s="252" t="s">
        <v>21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AT181" s="259" t="s">
        <v>156</v>
      </c>
      <c r="AU181" s="259" t="s">
        <v>82</v>
      </c>
      <c r="AV181" s="12" t="s">
        <v>80</v>
      </c>
      <c r="AW181" s="12" t="s">
        <v>36</v>
      </c>
      <c r="AX181" s="12" t="s">
        <v>73</v>
      </c>
      <c r="AY181" s="259" t="s">
        <v>133</v>
      </c>
    </row>
    <row r="182" s="13" customFormat="1">
      <c r="B182" s="260"/>
      <c r="C182" s="261"/>
      <c r="D182" s="247" t="s">
        <v>156</v>
      </c>
      <c r="E182" s="262" t="s">
        <v>21</v>
      </c>
      <c r="F182" s="263" t="s">
        <v>263</v>
      </c>
      <c r="G182" s="261"/>
      <c r="H182" s="264">
        <v>12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AT182" s="270" t="s">
        <v>156</v>
      </c>
      <c r="AU182" s="270" t="s">
        <v>82</v>
      </c>
      <c r="AV182" s="13" t="s">
        <v>82</v>
      </c>
      <c r="AW182" s="13" t="s">
        <v>36</v>
      </c>
      <c r="AX182" s="13" t="s">
        <v>73</v>
      </c>
      <c r="AY182" s="270" t="s">
        <v>133</v>
      </c>
    </row>
    <row r="183" s="14" customFormat="1">
      <c r="B183" s="271"/>
      <c r="C183" s="272"/>
      <c r="D183" s="247" t="s">
        <v>156</v>
      </c>
      <c r="E183" s="273" t="s">
        <v>21</v>
      </c>
      <c r="F183" s="274" t="s">
        <v>159</v>
      </c>
      <c r="G183" s="272"/>
      <c r="H183" s="275">
        <v>30</v>
      </c>
      <c r="I183" s="276"/>
      <c r="J183" s="272"/>
      <c r="K183" s="272"/>
      <c r="L183" s="277"/>
      <c r="M183" s="278"/>
      <c r="N183" s="279"/>
      <c r="O183" s="279"/>
      <c r="P183" s="279"/>
      <c r="Q183" s="279"/>
      <c r="R183" s="279"/>
      <c r="S183" s="279"/>
      <c r="T183" s="280"/>
      <c r="AT183" s="281" t="s">
        <v>156</v>
      </c>
      <c r="AU183" s="281" t="s">
        <v>82</v>
      </c>
      <c r="AV183" s="14" t="s">
        <v>141</v>
      </c>
      <c r="AW183" s="14" t="s">
        <v>36</v>
      </c>
      <c r="AX183" s="14" t="s">
        <v>80</v>
      </c>
      <c r="AY183" s="281" t="s">
        <v>133</v>
      </c>
    </row>
    <row r="184" s="1" customFormat="1" ht="51" customHeight="1">
      <c r="B184" s="46"/>
      <c r="C184" s="235" t="s">
        <v>264</v>
      </c>
      <c r="D184" s="235" t="s">
        <v>136</v>
      </c>
      <c r="E184" s="236" t="s">
        <v>265</v>
      </c>
      <c r="F184" s="237" t="s">
        <v>266</v>
      </c>
      <c r="G184" s="238" t="s">
        <v>153</v>
      </c>
      <c r="H184" s="239">
        <v>30</v>
      </c>
      <c r="I184" s="240"/>
      <c r="J184" s="241">
        <f>ROUND(I184*H184,2)</f>
        <v>0</v>
      </c>
      <c r="K184" s="237" t="s">
        <v>140</v>
      </c>
      <c r="L184" s="72"/>
      <c r="M184" s="242" t="s">
        <v>21</v>
      </c>
      <c r="N184" s="243" t="s">
        <v>46</v>
      </c>
      <c r="O184" s="47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AR184" s="24" t="s">
        <v>141</v>
      </c>
      <c r="AT184" s="24" t="s">
        <v>136</v>
      </c>
      <c r="AU184" s="24" t="s">
        <v>82</v>
      </c>
      <c r="AY184" s="24" t="s">
        <v>133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141</v>
      </c>
      <c r="BK184" s="246">
        <f>ROUND(I184*H184,2)</f>
        <v>0</v>
      </c>
      <c r="BL184" s="24" t="s">
        <v>141</v>
      </c>
      <c r="BM184" s="24" t="s">
        <v>267</v>
      </c>
    </row>
    <row r="185" s="1" customFormat="1">
      <c r="B185" s="46"/>
      <c r="C185" s="74"/>
      <c r="D185" s="247" t="s">
        <v>143</v>
      </c>
      <c r="E185" s="74"/>
      <c r="F185" s="248" t="s">
        <v>268</v>
      </c>
      <c r="G185" s="74"/>
      <c r="H185" s="74"/>
      <c r="I185" s="203"/>
      <c r="J185" s="74"/>
      <c r="K185" s="74"/>
      <c r="L185" s="72"/>
      <c r="M185" s="249"/>
      <c r="N185" s="47"/>
      <c r="O185" s="47"/>
      <c r="P185" s="47"/>
      <c r="Q185" s="47"/>
      <c r="R185" s="47"/>
      <c r="S185" s="47"/>
      <c r="T185" s="95"/>
      <c r="AT185" s="24" t="s">
        <v>143</v>
      </c>
      <c r="AU185" s="24" t="s">
        <v>82</v>
      </c>
    </row>
    <row r="186" s="12" customFormat="1">
      <c r="B186" s="250"/>
      <c r="C186" s="251"/>
      <c r="D186" s="247" t="s">
        <v>156</v>
      </c>
      <c r="E186" s="252" t="s">
        <v>21</v>
      </c>
      <c r="F186" s="253" t="s">
        <v>242</v>
      </c>
      <c r="G186" s="251"/>
      <c r="H186" s="252" t="s">
        <v>21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AT186" s="259" t="s">
        <v>156</v>
      </c>
      <c r="AU186" s="259" t="s">
        <v>82</v>
      </c>
      <c r="AV186" s="12" t="s">
        <v>80</v>
      </c>
      <c r="AW186" s="12" t="s">
        <v>36</v>
      </c>
      <c r="AX186" s="12" t="s">
        <v>73</v>
      </c>
      <c r="AY186" s="259" t="s">
        <v>133</v>
      </c>
    </row>
    <row r="187" s="13" customFormat="1">
      <c r="B187" s="260"/>
      <c r="C187" s="261"/>
      <c r="D187" s="247" t="s">
        <v>156</v>
      </c>
      <c r="E187" s="262" t="s">
        <v>21</v>
      </c>
      <c r="F187" s="263" t="s">
        <v>262</v>
      </c>
      <c r="G187" s="261"/>
      <c r="H187" s="264">
        <v>18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AT187" s="270" t="s">
        <v>156</v>
      </c>
      <c r="AU187" s="270" t="s">
        <v>82</v>
      </c>
      <c r="AV187" s="13" t="s">
        <v>82</v>
      </c>
      <c r="AW187" s="13" t="s">
        <v>36</v>
      </c>
      <c r="AX187" s="13" t="s">
        <v>73</v>
      </c>
      <c r="AY187" s="270" t="s">
        <v>133</v>
      </c>
    </row>
    <row r="188" s="12" customFormat="1">
      <c r="B188" s="250"/>
      <c r="C188" s="251"/>
      <c r="D188" s="247" t="s">
        <v>156</v>
      </c>
      <c r="E188" s="252" t="s">
        <v>21</v>
      </c>
      <c r="F188" s="253" t="s">
        <v>243</v>
      </c>
      <c r="G188" s="251"/>
      <c r="H188" s="252" t="s">
        <v>21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AT188" s="259" t="s">
        <v>156</v>
      </c>
      <c r="AU188" s="259" t="s">
        <v>82</v>
      </c>
      <c r="AV188" s="12" t="s">
        <v>80</v>
      </c>
      <c r="AW188" s="12" t="s">
        <v>36</v>
      </c>
      <c r="AX188" s="12" t="s">
        <v>73</v>
      </c>
      <c r="AY188" s="259" t="s">
        <v>133</v>
      </c>
    </row>
    <row r="189" s="13" customFormat="1">
      <c r="B189" s="260"/>
      <c r="C189" s="261"/>
      <c r="D189" s="247" t="s">
        <v>156</v>
      </c>
      <c r="E189" s="262" t="s">
        <v>21</v>
      </c>
      <c r="F189" s="263" t="s">
        <v>263</v>
      </c>
      <c r="G189" s="261"/>
      <c r="H189" s="264">
        <v>12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156</v>
      </c>
      <c r="AU189" s="270" t="s">
        <v>82</v>
      </c>
      <c r="AV189" s="13" t="s">
        <v>82</v>
      </c>
      <c r="AW189" s="13" t="s">
        <v>36</v>
      </c>
      <c r="AX189" s="13" t="s">
        <v>73</v>
      </c>
      <c r="AY189" s="270" t="s">
        <v>133</v>
      </c>
    </row>
    <row r="190" s="14" customFormat="1">
      <c r="B190" s="271"/>
      <c r="C190" s="272"/>
      <c r="D190" s="247" t="s">
        <v>156</v>
      </c>
      <c r="E190" s="273" t="s">
        <v>21</v>
      </c>
      <c r="F190" s="274" t="s">
        <v>159</v>
      </c>
      <c r="G190" s="272"/>
      <c r="H190" s="275">
        <v>30</v>
      </c>
      <c r="I190" s="276"/>
      <c r="J190" s="272"/>
      <c r="K190" s="272"/>
      <c r="L190" s="277"/>
      <c r="M190" s="278"/>
      <c r="N190" s="279"/>
      <c r="O190" s="279"/>
      <c r="P190" s="279"/>
      <c r="Q190" s="279"/>
      <c r="R190" s="279"/>
      <c r="S190" s="279"/>
      <c r="T190" s="280"/>
      <c r="AT190" s="281" t="s">
        <v>156</v>
      </c>
      <c r="AU190" s="281" t="s">
        <v>82</v>
      </c>
      <c r="AV190" s="14" t="s">
        <v>141</v>
      </c>
      <c r="AW190" s="14" t="s">
        <v>36</v>
      </c>
      <c r="AX190" s="14" t="s">
        <v>80</v>
      </c>
      <c r="AY190" s="281" t="s">
        <v>133</v>
      </c>
    </row>
    <row r="191" s="1" customFormat="1" ht="38.25" customHeight="1">
      <c r="B191" s="46"/>
      <c r="C191" s="235" t="s">
        <v>269</v>
      </c>
      <c r="D191" s="235" t="s">
        <v>136</v>
      </c>
      <c r="E191" s="236" t="s">
        <v>270</v>
      </c>
      <c r="F191" s="237" t="s">
        <v>271</v>
      </c>
      <c r="G191" s="238" t="s">
        <v>231</v>
      </c>
      <c r="H191" s="239">
        <v>50</v>
      </c>
      <c r="I191" s="240"/>
      <c r="J191" s="241">
        <f>ROUND(I191*H191,2)</f>
        <v>0</v>
      </c>
      <c r="K191" s="237" t="s">
        <v>140</v>
      </c>
      <c r="L191" s="72"/>
      <c r="M191" s="242" t="s">
        <v>21</v>
      </c>
      <c r="N191" s="243" t="s">
        <v>46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141</v>
      </c>
      <c r="AT191" s="24" t="s">
        <v>136</v>
      </c>
      <c r="AU191" s="24" t="s">
        <v>82</v>
      </c>
      <c r="AY191" s="24" t="s">
        <v>133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141</v>
      </c>
      <c r="BK191" s="246">
        <f>ROUND(I191*H191,2)</f>
        <v>0</v>
      </c>
      <c r="BL191" s="24" t="s">
        <v>141</v>
      </c>
      <c r="BM191" s="24" t="s">
        <v>272</v>
      </c>
    </row>
    <row r="192" s="1" customFormat="1">
      <c r="B192" s="46"/>
      <c r="C192" s="74"/>
      <c r="D192" s="247" t="s">
        <v>143</v>
      </c>
      <c r="E192" s="74"/>
      <c r="F192" s="248" t="s">
        <v>273</v>
      </c>
      <c r="G192" s="74"/>
      <c r="H192" s="74"/>
      <c r="I192" s="203"/>
      <c r="J192" s="74"/>
      <c r="K192" s="74"/>
      <c r="L192" s="72"/>
      <c r="M192" s="249"/>
      <c r="N192" s="47"/>
      <c r="O192" s="47"/>
      <c r="P192" s="47"/>
      <c r="Q192" s="47"/>
      <c r="R192" s="47"/>
      <c r="S192" s="47"/>
      <c r="T192" s="95"/>
      <c r="AT192" s="24" t="s">
        <v>143</v>
      </c>
      <c r="AU192" s="24" t="s">
        <v>82</v>
      </c>
    </row>
    <row r="193" s="1" customFormat="1" ht="38.25" customHeight="1">
      <c r="B193" s="46"/>
      <c r="C193" s="235" t="s">
        <v>274</v>
      </c>
      <c r="D193" s="235" t="s">
        <v>136</v>
      </c>
      <c r="E193" s="236" t="s">
        <v>275</v>
      </c>
      <c r="F193" s="237" t="s">
        <v>276</v>
      </c>
      <c r="G193" s="238" t="s">
        <v>177</v>
      </c>
      <c r="H193" s="239">
        <v>12.5</v>
      </c>
      <c r="I193" s="240"/>
      <c r="J193" s="241">
        <f>ROUND(I193*H193,2)</f>
        <v>0</v>
      </c>
      <c r="K193" s="237" t="s">
        <v>140</v>
      </c>
      <c r="L193" s="72"/>
      <c r="M193" s="242" t="s">
        <v>21</v>
      </c>
      <c r="N193" s="243" t="s">
        <v>46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141</v>
      </c>
      <c r="AT193" s="24" t="s">
        <v>136</v>
      </c>
      <c r="AU193" s="24" t="s">
        <v>82</v>
      </c>
      <c r="AY193" s="24" t="s">
        <v>133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141</v>
      </c>
      <c r="BK193" s="246">
        <f>ROUND(I193*H193,2)</f>
        <v>0</v>
      </c>
      <c r="BL193" s="24" t="s">
        <v>141</v>
      </c>
      <c r="BM193" s="24" t="s">
        <v>277</v>
      </c>
    </row>
    <row r="194" s="1" customFormat="1">
      <c r="B194" s="46"/>
      <c r="C194" s="74"/>
      <c r="D194" s="247" t="s">
        <v>143</v>
      </c>
      <c r="E194" s="74"/>
      <c r="F194" s="248" t="s">
        <v>278</v>
      </c>
      <c r="G194" s="74"/>
      <c r="H194" s="74"/>
      <c r="I194" s="203"/>
      <c r="J194" s="74"/>
      <c r="K194" s="74"/>
      <c r="L194" s="72"/>
      <c r="M194" s="249"/>
      <c r="N194" s="47"/>
      <c r="O194" s="47"/>
      <c r="P194" s="47"/>
      <c r="Q194" s="47"/>
      <c r="R194" s="47"/>
      <c r="S194" s="47"/>
      <c r="T194" s="95"/>
      <c r="AT194" s="24" t="s">
        <v>143</v>
      </c>
      <c r="AU194" s="24" t="s">
        <v>82</v>
      </c>
    </row>
    <row r="195" s="1" customFormat="1">
      <c r="B195" s="46"/>
      <c r="C195" s="74"/>
      <c r="D195" s="247" t="s">
        <v>145</v>
      </c>
      <c r="E195" s="74"/>
      <c r="F195" s="248" t="s">
        <v>279</v>
      </c>
      <c r="G195" s="74"/>
      <c r="H195" s="74"/>
      <c r="I195" s="203"/>
      <c r="J195" s="74"/>
      <c r="K195" s="74"/>
      <c r="L195" s="72"/>
      <c r="M195" s="249"/>
      <c r="N195" s="47"/>
      <c r="O195" s="47"/>
      <c r="P195" s="47"/>
      <c r="Q195" s="47"/>
      <c r="R195" s="47"/>
      <c r="S195" s="47"/>
      <c r="T195" s="95"/>
      <c r="AT195" s="24" t="s">
        <v>145</v>
      </c>
      <c r="AU195" s="24" t="s">
        <v>82</v>
      </c>
    </row>
    <row r="196" s="13" customFormat="1">
      <c r="B196" s="260"/>
      <c r="C196" s="261"/>
      <c r="D196" s="247" t="s">
        <v>156</v>
      </c>
      <c r="E196" s="262" t="s">
        <v>21</v>
      </c>
      <c r="F196" s="263" t="s">
        <v>280</v>
      </c>
      <c r="G196" s="261"/>
      <c r="H196" s="264">
        <v>12.5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AT196" s="270" t="s">
        <v>156</v>
      </c>
      <c r="AU196" s="270" t="s">
        <v>82</v>
      </c>
      <c r="AV196" s="13" t="s">
        <v>82</v>
      </c>
      <c r="AW196" s="13" t="s">
        <v>36</v>
      </c>
      <c r="AX196" s="13" t="s">
        <v>73</v>
      </c>
      <c r="AY196" s="270" t="s">
        <v>133</v>
      </c>
    </row>
    <row r="197" s="14" customFormat="1">
      <c r="B197" s="271"/>
      <c r="C197" s="272"/>
      <c r="D197" s="247" t="s">
        <v>156</v>
      </c>
      <c r="E197" s="273" t="s">
        <v>21</v>
      </c>
      <c r="F197" s="274" t="s">
        <v>159</v>
      </c>
      <c r="G197" s="272"/>
      <c r="H197" s="275">
        <v>12.5</v>
      </c>
      <c r="I197" s="276"/>
      <c r="J197" s="272"/>
      <c r="K197" s="272"/>
      <c r="L197" s="277"/>
      <c r="M197" s="278"/>
      <c r="N197" s="279"/>
      <c r="O197" s="279"/>
      <c r="P197" s="279"/>
      <c r="Q197" s="279"/>
      <c r="R197" s="279"/>
      <c r="S197" s="279"/>
      <c r="T197" s="280"/>
      <c r="AT197" s="281" t="s">
        <v>156</v>
      </c>
      <c r="AU197" s="281" t="s">
        <v>82</v>
      </c>
      <c r="AV197" s="14" t="s">
        <v>141</v>
      </c>
      <c r="AW197" s="14" t="s">
        <v>36</v>
      </c>
      <c r="AX197" s="14" t="s">
        <v>80</v>
      </c>
      <c r="AY197" s="281" t="s">
        <v>133</v>
      </c>
    </row>
    <row r="198" s="1" customFormat="1" ht="38.25" customHeight="1">
      <c r="B198" s="46"/>
      <c r="C198" s="235" t="s">
        <v>9</v>
      </c>
      <c r="D198" s="235" t="s">
        <v>136</v>
      </c>
      <c r="E198" s="236" t="s">
        <v>281</v>
      </c>
      <c r="F198" s="237" t="s">
        <v>282</v>
      </c>
      <c r="G198" s="238" t="s">
        <v>283</v>
      </c>
      <c r="H198" s="239">
        <v>3</v>
      </c>
      <c r="I198" s="240"/>
      <c r="J198" s="241">
        <f>ROUND(I198*H198,2)</f>
        <v>0</v>
      </c>
      <c r="K198" s="237" t="s">
        <v>140</v>
      </c>
      <c r="L198" s="72"/>
      <c r="M198" s="242" t="s">
        <v>21</v>
      </c>
      <c r="N198" s="243" t="s">
        <v>46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141</v>
      </c>
      <c r="AT198" s="24" t="s">
        <v>136</v>
      </c>
      <c r="AU198" s="24" t="s">
        <v>82</v>
      </c>
      <c r="AY198" s="24" t="s">
        <v>133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141</v>
      </c>
      <c r="BK198" s="246">
        <f>ROUND(I198*H198,2)</f>
        <v>0</v>
      </c>
      <c r="BL198" s="24" t="s">
        <v>141</v>
      </c>
      <c r="BM198" s="24" t="s">
        <v>284</v>
      </c>
    </row>
    <row r="199" s="1" customFormat="1">
      <c r="B199" s="46"/>
      <c r="C199" s="74"/>
      <c r="D199" s="247" t="s">
        <v>143</v>
      </c>
      <c r="E199" s="74"/>
      <c r="F199" s="248" t="s">
        <v>285</v>
      </c>
      <c r="G199" s="74"/>
      <c r="H199" s="74"/>
      <c r="I199" s="203"/>
      <c r="J199" s="74"/>
      <c r="K199" s="74"/>
      <c r="L199" s="72"/>
      <c r="M199" s="249"/>
      <c r="N199" s="47"/>
      <c r="O199" s="47"/>
      <c r="P199" s="47"/>
      <c r="Q199" s="47"/>
      <c r="R199" s="47"/>
      <c r="S199" s="47"/>
      <c r="T199" s="95"/>
      <c r="AT199" s="24" t="s">
        <v>143</v>
      </c>
      <c r="AU199" s="24" t="s">
        <v>82</v>
      </c>
    </row>
    <row r="200" s="1" customFormat="1">
      <c r="B200" s="46"/>
      <c r="C200" s="74"/>
      <c r="D200" s="247" t="s">
        <v>145</v>
      </c>
      <c r="E200" s="74"/>
      <c r="F200" s="248" t="s">
        <v>286</v>
      </c>
      <c r="G200" s="74"/>
      <c r="H200" s="74"/>
      <c r="I200" s="203"/>
      <c r="J200" s="74"/>
      <c r="K200" s="74"/>
      <c r="L200" s="72"/>
      <c r="M200" s="249"/>
      <c r="N200" s="47"/>
      <c r="O200" s="47"/>
      <c r="P200" s="47"/>
      <c r="Q200" s="47"/>
      <c r="R200" s="47"/>
      <c r="S200" s="47"/>
      <c r="T200" s="95"/>
      <c r="AT200" s="24" t="s">
        <v>145</v>
      </c>
      <c r="AU200" s="24" t="s">
        <v>82</v>
      </c>
    </row>
    <row r="201" s="11" customFormat="1" ht="37.44" customHeight="1">
      <c r="B201" s="219"/>
      <c r="C201" s="220"/>
      <c r="D201" s="221" t="s">
        <v>72</v>
      </c>
      <c r="E201" s="222" t="s">
        <v>287</v>
      </c>
      <c r="F201" s="222" t="s">
        <v>288</v>
      </c>
      <c r="G201" s="220"/>
      <c r="H201" s="220"/>
      <c r="I201" s="223"/>
      <c r="J201" s="224">
        <f>BK201</f>
        <v>0</v>
      </c>
      <c r="K201" s="220"/>
      <c r="L201" s="225"/>
      <c r="M201" s="226"/>
      <c r="N201" s="227"/>
      <c r="O201" s="227"/>
      <c r="P201" s="228">
        <f>SUM(P202:P301)</f>
        <v>0</v>
      </c>
      <c r="Q201" s="227"/>
      <c r="R201" s="228">
        <f>SUM(R202:R301)</f>
        <v>1375691.3419999997</v>
      </c>
      <c r="S201" s="227"/>
      <c r="T201" s="229">
        <f>SUM(T202:T301)</f>
        <v>0</v>
      </c>
      <c r="AR201" s="230" t="s">
        <v>141</v>
      </c>
      <c r="AT201" s="231" t="s">
        <v>72</v>
      </c>
      <c r="AU201" s="231" t="s">
        <v>73</v>
      </c>
      <c r="AY201" s="230" t="s">
        <v>133</v>
      </c>
      <c r="BK201" s="232">
        <f>SUM(BK202:BK301)</f>
        <v>0</v>
      </c>
    </row>
    <row r="202" s="1" customFormat="1" ht="127.5" customHeight="1">
      <c r="B202" s="46"/>
      <c r="C202" s="235" t="s">
        <v>289</v>
      </c>
      <c r="D202" s="235" t="s">
        <v>136</v>
      </c>
      <c r="E202" s="236" t="s">
        <v>290</v>
      </c>
      <c r="F202" s="237" t="s">
        <v>291</v>
      </c>
      <c r="G202" s="238" t="s">
        <v>239</v>
      </c>
      <c r="H202" s="239">
        <v>1</v>
      </c>
      <c r="I202" s="240"/>
      <c r="J202" s="241">
        <f>ROUND(I202*H202,2)</f>
        <v>0</v>
      </c>
      <c r="K202" s="237" t="s">
        <v>140</v>
      </c>
      <c r="L202" s="72"/>
      <c r="M202" s="242" t="s">
        <v>21</v>
      </c>
      <c r="N202" s="243" t="s">
        <v>46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292</v>
      </c>
      <c r="AT202" s="24" t="s">
        <v>136</v>
      </c>
      <c r="AU202" s="24" t="s">
        <v>80</v>
      </c>
      <c r="AY202" s="24" t="s">
        <v>133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141</v>
      </c>
      <c r="BK202" s="246">
        <f>ROUND(I202*H202,2)</f>
        <v>0</v>
      </c>
      <c r="BL202" s="24" t="s">
        <v>292</v>
      </c>
      <c r="BM202" s="24" t="s">
        <v>293</v>
      </c>
    </row>
    <row r="203" s="1" customFormat="1">
      <c r="B203" s="46"/>
      <c r="C203" s="74"/>
      <c r="D203" s="247" t="s">
        <v>143</v>
      </c>
      <c r="E203" s="74"/>
      <c r="F203" s="248" t="s">
        <v>294</v>
      </c>
      <c r="G203" s="74"/>
      <c r="H203" s="74"/>
      <c r="I203" s="203"/>
      <c r="J203" s="74"/>
      <c r="K203" s="74"/>
      <c r="L203" s="72"/>
      <c r="M203" s="249"/>
      <c r="N203" s="47"/>
      <c r="O203" s="47"/>
      <c r="P203" s="47"/>
      <c r="Q203" s="47"/>
      <c r="R203" s="47"/>
      <c r="S203" s="47"/>
      <c r="T203" s="95"/>
      <c r="AT203" s="24" t="s">
        <v>143</v>
      </c>
      <c r="AU203" s="24" t="s">
        <v>80</v>
      </c>
    </row>
    <row r="204" s="1" customFormat="1">
      <c r="B204" s="46"/>
      <c r="C204" s="74"/>
      <c r="D204" s="247" t="s">
        <v>145</v>
      </c>
      <c r="E204" s="74"/>
      <c r="F204" s="248" t="s">
        <v>295</v>
      </c>
      <c r="G204" s="74"/>
      <c r="H204" s="74"/>
      <c r="I204" s="203"/>
      <c r="J204" s="74"/>
      <c r="K204" s="74"/>
      <c r="L204" s="72"/>
      <c r="M204" s="249"/>
      <c r="N204" s="47"/>
      <c r="O204" s="47"/>
      <c r="P204" s="47"/>
      <c r="Q204" s="47"/>
      <c r="R204" s="47"/>
      <c r="S204" s="47"/>
      <c r="T204" s="95"/>
      <c r="AT204" s="24" t="s">
        <v>145</v>
      </c>
      <c r="AU204" s="24" t="s">
        <v>80</v>
      </c>
    </row>
    <row r="205" s="1" customFormat="1" ht="127.5" customHeight="1">
      <c r="B205" s="46"/>
      <c r="C205" s="235" t="s">
        <v>296</v>
      </c>
      <c r="D205" s="235" t="s">
        <v>136</v>
      </c>
      <c r="E205" s="236" t="s">
        <v>297</v>
      </c>
      <c r="F205" s="237" t="s">
        <v>298</v>
      </c>
      <c r="G205" s="238" t="s">
        <v>283</v>
      </c>
      <c r="H205" s="239">
        <v>1325.8</v>
      </c>
      <c r="I205" s="240"/>
      <c r="J205" s="241">
        <f>ROUND(I205*H205,2)</f>
        <v>0</v>
      </c>
      <c r="K205" s="237" t="s">
        <v>140</v>
      </c>
      <c r="L205" s="72"/>
      <c r="M205" s="242" t="s">
        <v>21</v>
      </c>
      <c r="N205" s="243" t="s">
        <v>46</v>
      </c>
      <c r="O205" s="47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4" t="s">
        <v>292</v>
      </c>
      <c r="AT205" s="24" t="s">
        <v>136</v>
      </c>
      <c r="AU205" s="24" t="s">
        <v>80</v>
      </c>
      <c r="AY205" s="24" t="s">
        <v>133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141</v>
      </c>
      <c r="BK205" s="246">
        <f>ROUND(I205*H205,2)</f>
        <v>0</v>
      </c>
      <c r="BL205" s="24" t="s">
        <v>292</v>
      </c>
      <c r="BM205" s="24" t="s">
        <v>299</v>
      </c>
    </row>
    <row r="206" s="1" customFormat="1">
      <c r="B206" s="46"/>
      <c r="C206" s="74"/>
      <c r="D206" s="247" t="s">
        <v>143</v>
      </c>
      <c r="E206" s="74"/>
      <c r="F206" s="248" t="s">
        <v>294</v>
      </c>
      <c r="G206" s="74"/>
      <c r="H206" s="74"/>
      <c r="I206" s="203"/>
      <c r="J206" s="74"/>
      <c r="K206" s="74"/>
      <c r="L206" s="72"/>
      <c r="M206" s="249"/>
      <c r="N206" s="47"/>
      <c r="O206" s="47"/>
      <c r="P206" s="47"/>
      <c r="Q206" s="47"/>
      <c r="R206" s="47"/>
      <c r="S206" s="47"/>
      <c r="T206" s="95"/>
      <c r="AT206" s="24" t="s">
        <v>143</v>
      </c>
      <c r="AU206" s="24" t="s">
        <v>80</v>
      </c>
    </row>
    <row r="207" s="1" customFormat="1">
      <c r="B207" s="46"/>
      <c r="C207" s="74"/>
      <c r="D207" s="247" t="s">
        <v>145</v>
      </c>
      <c r="E207" s="74"/>
      <c r="F207" s="248" t="s">
        <v>300</v>
      </c>
      <c r="G207" s="74"/>
      <c r="H207" s="74"/>
      <c r="I207" s="203"/>
      <c r="J207" s="74"/>
      <c r="K207" s="74"/>
      <c r="L207" s="72"/>
      <c r="M207" s="249"/>
      <c r="N207" s="47"/>
      <c r="O207" s="47"/>
      <c r="P207" s="47"/>
      <c r="Q207" s="47"/>
      <c r="R207" s="47"/>
      <c r="S207" s="47"/>
      <c r="T207" s="95"/>
      <c r="AT207" s="24" t="s">
        <v>145</v>
      </c>
      <c r="AU207" s="24" t="s">
        <v>80</v>
      </c>
    </row>
    <row r="208" s="12" customFormat="1">
      <c r="B208" s="250"/>
      <c r="C208" s="251"/>
      <c r="D208" s="247" t="s">
        <v>156</v>
      </c>
      <c r="E208" s="252" t="s">
        <v>21</v>
      </c>
      <c r="F208" s="253" t="s">
        <v>301</v>
      </c>
      <c r="G208" s="251"/>
      <c r="H208" s="252" t="s">
        <v>21</v>
      </c>
      <c r="I208" s="254"/>
      <c r="J208" s="251"/>
      <c r="K208" s="251"/>
      <c r="L208" s="255"/>
      <c r="M208" s="256"/>
      <c r="N208" s="257"/>
      <c r="O208" s="257"/>
      <c r="P208" s="257"/>
      <c r="Q208" s="257"/>
      <c r="R208" s="257"/>
      <c r="S208" s="257"/>
      <c r="T208" s="258"/>
      <c r="AT208" s="259" t="s">
        <v>156</v>
      </c>
      <c r="AU208" s="259" t="s">
        <v>80</v>
      </c>
      <c r="AV208" s="12" t="s">
        <v>80</v>
      </c>
      <c r="AW208" s="12" t="s">
        <v>36</v>
      </c>
      <c r="AX208" s="12" t="s">
        <v>73</v>
      </c>
      <c r="AY208" s="259" t="s">
        <v>133</v>
      </c>
    </row>
    <row r="209" s="13" customFormat="1">
      <c r="B209" s="260"/>
      <c r="C209" s="261"/>
      <c r="D209" s="247" t="s">
        <v>156</v>
      </c>
      <c r="E209" s="262" t="s">
        <v>21</v>
      </c>
      <c r="F209" s="263" t="s">
        <v>302</v>
      </c>
      <c r="G209" s="261"/>
      <c r="H209" s="264">
        <v>1177.5999999999999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AT209" s="270" t="s">
        <v>156</v>
      </c>
      <c r="AU209" s="270" t="s">
        <v>80</v>
      </c>
      <c r="AV209" s="13" t="s">
        <v>82</v>
      </c>
      <c r="AW209" s="13" t="s">
        <v>36</v>
      </c>
      <c r="AX209" s="13" t="s">
        <v>73</v>
      </c>
      <c r="AY209" s="270" t="s">
        <v>133</v>
      </c>
    </row>
    <row r="210" s="12" customFormat="1">
      <c r="B210" s="250"/>
      <c r="C210" s="251"/>
      <c r="D210" s="247" t="s">
        <v>156</v>
      </c>
      <c r="E210" s="252" t="s">
        <v>21</v>
      </c>
      <c r="F210" s="253" t="s">
        <v>303</v>
      </c>
      <c r="G210" s="251"/>
      <c r="H210" s="252" t="s">
        <v>21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156</v>
      </c>
      <c r="AU210" s="259" t="s">
        <v>80</v>
      </c>
      <c r="AV210" s="12" t="s">
        <v>80</v>
      </c>
      <c r="AW210" s="12" t="s">
        <v>36</v>
      </c>
      <c r="AX210" s="12" t="s">
        <v>73</v>
      </c>
      <c r="AY210" s="259" t="s">
        <v>133</v>
      </c>
    </row>
    <row r="211" s="13" customFormat="1">
      <c r="B211" s="260"/>
      <c r="C211" s="261"/>
      <c r="D211" s="247" t="s">
        <v>156</v>
      </c>
      <c r="E211" s="262" t="s">
        <v>21</v>
      </c>
      <c r="F211" s="263" t="s">
        <v>304</v>
      </c>
      <c r="G211" s="261"/>
      <c r="H211" s="264">
        <v>125.7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AT211" s="270" t="s">
        <v>156</v>
      </c>
      <c r="AU211" s="270" t="s">
        <v>80</v>
      </c>
      <c r="AV211" s="13" t="s">
        <v>82</v>
      </c>
      <c r="AW211" s="13" t="s">
        <v>36</v>
      </c>
      <c r="AX211" s="13" t="s">
        <v>73</v>
      </c>
      <c r="AY211" s="270" t="s">
        <v>133</v>
      </c>
    </row>
    <row r="212" s="12" customFormat="1">
      <c r="B212" s="250"/>
      <c r="C212" s="251"/>
      <c r="D212" s="247" t="s">
        <v>156</v>
      </c>
      <c r="E212" s="252" t="s">
        <v>21</v>
      </c>
      <c r="F212" s="253" t="s">
        <v>305</v>
      </c>
      <c r="G212" s="251"/>
      <c r="H212" s="252" t="s">
        <v>21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AT212" s="259" t="s">
        <v>156</v>
      </c>
      <c r="AU212" s="259" t="s">
        <v>80</v>
      </c>
      <c r="AV212" s="12" t="s">
        <v>80</v>
      </c>
      <c r="AW212" s="12" t="s">
        <v>36</v>
      </c>
      <c r="AX212" s="12" t="s">
        <v>73</v>
      </c>
      <c r="AY212" s="259" t="s">
        <v>133</v>
      </c>
    </row>
    <row r="213" s="12" customFormat="1">
      <c r="B213" s="250"/>
      <c r="C213" s="251"/>
      <c r="D213" s="247" t="s">
        <v>156</v>
      </c>
      <c r="E213" s="252" t="s">
        <v>21</v>
      </c>
      <c r="F213" s="253" t="s">
        <v>242</v>
      </c>
      <c r="G213" s="251"/>
      <c r="H213" s="252" t="s">
        <v>21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AT213" s="259" t="s">
        <v>156</v>
      </c>
      <c r="AU213" s="259" t="s">
        <v>80</v>
      </c>
      <c r="AV213" s="12" t="s">
        <v>80</v>
      </c>
      <c r="AW213" s="12" t="s">
        <v>36</v>
      </c>
      <c r="AX213" s="12" t="s">
        <v>73</v>
      </c>
      <c r="AY213" s="259" t="s">
        <v>133</v>
      </c>
    </row>
    <row r="214" s="13" customFormat="1">
      <c r="B214" s="260"/>
      <c r="C214" s="261"/>
      <c r="D214" s="247" t="s">
        <v>156</v>
      </c>
      <c r="E214" s="262" t="s">
        <v>21</v>
      </c>
      <c r="F214" s="263" t="s">
        <v>306</v>
      </c>
      <c r="G214" s="261"/>
      <c r="H214" s="264">
        <v>13.5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AT214" s="270" t="s">
        <v>156</v>
      </c>
      <c r="AU214" s="270" t="s">
        <v>80</v>
      </c>
      <c r="AV214" s="13" t="s">
        <v>82</v>
      </c>
      <c r="AW214" s="13" t="s">
        <v>36</v>
      </c>
      <c r="AX214" s="13" t="s">
        <v>73</v>
      </c>
      <c r="AY214" s="270" t="s">
        <v>133</v>
      </c>
    </row>
    <row r="215" s="12" customFormat="1">
      <c r="B215" s="250"/>
      <c r="C215" s="251"/>
      <c r="D215" s="247" t="s">
        <v>156</v>
      </c>
      <c r="E215" s="252" t="s">
        <v>21</v>
      </c>
      <c r="F215" s="253" t="s">
        <v>243</v>
      </c>
      <c r="G215" s="251"/>
      <c r="H215" s="252" t="s">
        <v>21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156</v>
      </c>
      <c r="AU215" s="259" t="s">
        <v>80</v>
      </c>
      <c r="AV215" s="12" t="s">
        <v>80</v>
      </c>
      <c r="AW215" s="12" t="s">
        <v>36</v>
      </c>
      <c r="AX215" s="12" t="s">
        <v>73</v>
      </c>
      <c r="AY215" s="259" t="s">
        <v>133</v>
      </c>
    </row>
    <row r="216" s="13" customFormat="1">
      <c r="B216" s="260"/>
      <c r="C216" s="261"/>
      <c r="D216" s="247" t="s">
        <v>156</v>
      </c>
      <c r="E216" s="262" t="s">
        <v>21</v>
      </c>
      <c r="F216" s="263" t="s">
        <v>307</v>
      </c>
      <c r="G216" s="261"/>
      <c r="H216" s="264">
        <v>9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AT216" s="270" t="s">
        <v>156</v>
      </c>
      <c r="AU216" s="270" t="s">
        <v>80</v>
      </c>
      <c r="AV216" s="13" t="s">
        <v>82</v>
      </c>
      <c r="AW216" s="13" t="s">
        <v>36</v>
      </c>
      <c r="AX216" s="13" t="s">
        <v>73</v>
      </c>
      <c r="AY216" s="270" t="s">
        <v>133</v>
      </c>
    </row>
    <row r="217" s="14" customFormat="1">
      <c r="B217" s="271"/>
      <c r="C217" s="272"/>
      <c r="D217" s="247" t="s">
        <v>156</v>
      </c>
      <c r="E217" s="273" t="s">
        <v>21</v>
      </c>
      <c r="F217" s="274" t="s">
        <v>159</v>
      </c>
      <c r="G217" s="272"/>
      <c r="H217" s="275">
        <v>1325.8</v>
      </c>
      <c r="I217" s="276"/>
      <c r="J217" s="272"/>
      <c r="K217" s="272"/>
      <c r="L217" s="277"/>
      <c r="M217" s="278"/>
      <c r="N217" s="279"/>
      <c r="O217" s="279"/>
      <c r="P217" s="279"/>
      <c r="Q217" s="279"/>
      <c r="R217" s="279"/>
      <c r="S217" s="279"/>
      <c r="T217" s="280"/>
      <c r="AT217" s="281" t="s">
        <v>156</v>
      </c>
      <c r="AU217" s="281" t="s">
        <v>80</v>
      </c>
      <c r="AV217" s="14" t="s">
        <v>141</v>
      </c>
      <c r="AW217" s="14" t="s">
        <v>36</v>
      </c>
      <c r="AX217" s="14" t="s">
        <v>80</v>
      </c>
      <c r="AY217" s="281" t="s">
        <v>133</v>
      </c>
    </row>
    <row r="218" s="1" customFormat="1" ht="140.25" customHeight="1">
      <c r="B218" s="46"/>
      <c r="C218" s="235" t="s">
        <v>308</v>
      </c>
      <c r="D218" s="235" t="s">
        <v>136</v>
      </c>
      <c r="E218" s="236" t="s">
        <v>309</v>
      </c>
      <c r="F218" s="237" t="s">
        <v>310</v>
      </c>
      <c r="G218" s="238" t="s">
        <v>283</v>
      </c>
      <c r="H218" s="239">
        <v>340.37400000000002</v>
      </c>
      <c r="I218" s="240"/>
      <c r="J218" s="241">
        <f>ROUND(I218*H218,2)</f>
        <v>0</v>
      </c>
      <c r="K218" s="237" t="s">
        <v>140</v>
      </c>
      <c r="L218" s="72"/>
      <c r="M218" s="242" t="s">
        <v>21</v>
      </c>
      <c r="N218" s="243" t="s">
        <v>46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292</v>
      </c>
      <c r="AT218" s="24" t="s">
        <v>136</v>
      </c>
      <c r="AU218" s="24" t="s">
        <v>80</v>
      </c>
      <c r="AY218" s="24" t="s">
        <v>133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141</v>
      </c>
      <c r="BK218" s="246">
        <f>ROUND(I218*H218,2)</f>
        <v>0</v>
      </c>
      <c r="BL218" s="24" t="s">
        <v>292</v>
      </c>
      <c r="BM218" s="24" t="s">
        <v>311</v>
      </c>
    </row>
    <row r="219" s="1" customFormat="1">
      <c r="B219" s="46"/>
      <c r="C219" s="74"/>
      <c r="D219" s="247" t="s">
        <v>143</v>
      </c>
      <c r="E219" s="74"/>
      <c r="F219" s="248" t="s">
        <v>294</v>
      </c>
      <c r="G219" s="74"/>
      <c r="H219" s="74"/>
      <c r="I219" s="203"/>
      <c r="J219" s="74"/>
      <c r="K219" s="74"/>
      <c r="L219" s="72"/>
      <c r="M219" s="249"/>
      <c r="N219" s="47"/>
      <c r="O219" s="47"/>
      <c r="P219" s="47"/>
      <c r="Q219" s="47"/>
      <c r="R219" s="47"/>
      <c r="S219" s="47"/>
      <c r="T219" s="95"/>
      <c r="AT219" s="24" t="s">
        <v>143</v>
      </c>
      <c r="AU219" s="24" t="s">
        <v>80</v>
      </c>
    </row>
    <row r="220" s="12" customFormat="1">
      <c r="B220" s="250"/>
      <c r="C220" s="251"/>
      <c r="D220" s="247" t="s">
        <v>156</v>
      </c>
      <c r="E220" s="252" t="s">
        <v>21</v>
      </c>
      <c r="F220" s="253" t="s">
        <v>312</v>
      </c>
      <c r="G220" s="251"/>
      <c r="H220" s="252" t="s">
        <v>21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AT220" s="259" t="s">
        <v>156</v>
      </c>
      <c r="AU220" s="259" t="s">
        <v>80</v>
      </c>
      <c r="AV220" s="12" t="s">
        <v>80</v>
      </c>
      <c r="AW220" s="12" t="s">
        <v>36</v>
      </c>
      <c r="AX220" s="12" t="s">
        <v>73</v>
      </c>
      <c r="AY220" s="259" t="s">
        <v>133</v>
      </c>
    </row>
    <row r="221" s="13" customFormat="1">
      <c r="B221" s="260"/>
      <c r="C221" s="261"/>
      <c r="D221" s="247" t="s">
        <v>156</v>
      </c>
      <c r="E221" s="262" t="s">
        <v>21</v>
      </c>
      <c r="F221" s="263" t="s">
        <v>313</v>
      </c>
      <c r="G221" s="261"/>
      <c r="H221" s="264">
        <v>340.37400000000002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AT221" s="270" t="s">
        <v>156</v>
      </c>
      <c r="AU221" s="270" t="s">
        <v>80</v>
      </c>
      <c r="AV221" s="13" t="s">
        <v>82</v>
      </c>
      <c r="AW221" s="13" t="s">
        <v>36</v>
      </c>
      <c r="AX221" s="13" t="s">
        <v>73</v>
      </c>
      <c r="AY221" s="270" t="s">
        <v>133</v>
      </c>
    </row>
    <row r="222" s="14" customFormat="1">
      <c r="B222" s="271"/>
      <c r="C222" s="272"/>
      <c r="D222" s="247" t="s">
        <v>156</v>
      </c>
      <c r="E222" s="273" t="s">
        <v>21</v>
      </c>
      <c r="F222" s="274" t="s">
        <v>159</v>
      </c>
      <c r="G222" s="272"/>
      <c r="H222" s="275">
        <v>340.37400000000002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AT222" s="281" t="s">
        <v>156</v>
      </c>
      <c r="AU222" s="281" t="s">
        <v>80</v>
      </c>
      <c r="AV222" s="14" t="s">
        <v>141</v>
      </c>
      <c r="AW222" s="14" t="s">
        <v>36</v>
      </c>
      <c r="AX222" s="14" t="s">
        <v>80</v>
      </c>
      <c r="AY222" s="281" t="s">
        <v>133</v>
      </c>
    </row>
    <row r="223" s="1" customFormat="1" ht="140.25" customHeight="1">
      <c r="B223" s="46"/>
      <c r="C223" s="235" t="s">
        <v>314</v>
      </c>
      <c r="D223" s="235" t="s">
        <v>136</v>
      </c>
      <c r="E223" s="236" t="s">
        <v>315</v>
      </c>
      <c r="F223" s="237" t="s">
        <v>316</v>
      </c>
      <c r="G223" s="238" t="s">
        <v>283</v>
      </c>
      <c r="H223" s="239">
        <v>14.182</v>
      </c>
      <c r="I223" s="240"/>
      <c r="J223" s="241">
        <f>ROUND(I223*H223,2)</f>
        <v>0</v>
      </c>
      <c r="K223" s="237" t="s">
        <v>140</v>
      </c>
      <c r="L223" s="72"/>
      <c r="M223" s="242" t="s">
        <v>21</v>
      </c>
      <c r="N223" s="243" t="s">
        <v>46</v>
      </c>
      <c r="O223" s="47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AR223" s="24" t="s">
        <v>292</v>
      </c>
      <c r="AT223" s="24" t="s">
        <v>136</v>
      </c>
      <c r="AU223" s="24" t="s">
        <v>80</v>
      </c>
      <c r="AY223" s="24" t="s">
        <v>133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141</v>
      </c>
      <c r="BK223" s="246">
        <f>ROUND(I223*H223,2)</f>
        <v>0</v>
      </c>
      <c r="BL223" s="24" t="s">
        <v>292</v>
      </c>
      <c r="BM223" s="24" t="s">
        <v>317</v>
      </c>
    </row>
    <row r="224" s="1" customFormat="1">
      <c r="B224" s="46"/>
      <c r="C224" s="74"/>
      <c r="D224" s="247" t="s">
        <v>143</v>
      </c>
      <c r="E224" s="74"/>
      <c r="F224" s="248" t="s">
        <v>294</v>
      </c>
      <c r="G224" s="74"/>
      <c r="H224" s="74"/>
      <c r="I224" s="203"/>
      <c r="J224" s="74"/>
      <c r="K224" s="74"/>
      <c r="L224" s="72"/>
      <c r="M224" s="249"/>
      <c r="N224" s="47"/>
      <c r="O224" s="47"/>
      <c r="P224" s="47"/>
      <c r="Q224" s="47"/>
      <c r="R224" s="47"/>
      <c r="S224" s="47"/>
      <c r="T224" s="95"/>
      <c r="AT224" s="24" t="s">
        <v>143</v>
      </c>
      <c r="AU224" s="24" t="s">
        <v>80</v>
      </c>
    </row>
    <row r="225" s="1" customFormat="1">
      <c r="B225" s="46"/>
      <c r="C225" s="74"/>
      <c r="D225" s="247" t="s">
        <v>145</v>
      </c>
      <c r="E225" s="74"/>
      <c r="F225" s="248" t="s">
        <v>318</v>
      </c>
      <c r="G225" s="74"/>
      <c r="H225" s="74"/>
      <c r="I225" s="203"/>
      <c r="J225" s="74"/>
      <c r="K225" s="74"/>
      <c r="L225" s="72"/>
      <c r="M225" s="249"/>
      <c r="N225" s="47"/>
      <c r="O225" s="47"/>
      <c r="P225" s="47"/>
      <c r="Q225" s="47"/>
      <c r="R225" s="47"/>
      <c r="S225" s="47"/>
      <c r="T225" s="95"/>
      <c r="AT225" s="24" t="s">
        <v>145</v>
      </c>
      <c r="AU225" s="24" t="s">
        <v>80</v>
      </c>
    </row>
    <row r="226" s="12" customFormat="1">
      <c r="B226" s="250"/>
      <c r="C226" s="251"/>
      <c r="D226" s="247" t="s">
        <v>156</v>
      </c>
      <c r="E226" s="252" t="s">
        <v>21</v>
      </c>
      <c r="F226" s="253" t="s">
        <v>319</v>
      </c>
      <c r="G226" s="251"/>
      <c r="H226" s="252" t="s">
        <v>21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AT226" s="259" t="s">
        <v>156</v>
      </c>
      <c r="AU226" s="259" t="s">
        <v>80</v>
      </c>
      <c r="AV226" s="12" t="s">
        <v>80</v>
      </c>
      <c r="AW226" s="12" t="s">
        <v>36</v>
      </c>
      <c r="AX226" s="12" t="s">
        <v>73</v>
      </c>
      <c r="AY226" s="259" t="s">
        <v>133</v>
      </c>
    </row>
    <row r="227" s="13" customFormat="1">
      <c r="B227" s="260"/>
      <c r="C227" s="261"/>
      <c r="D227" s="247" t="s">
        <v>156</v>
      </c>
      <c r="E227" s="262" t="s">
        <v>21</v>
      </c>
      <c r="F227" s="263" t="s">
        <v>320</v>
      </c>
      <c r="G227" s="261"/>
      <c r="H227" s="264">
        <v>7.4500000000000002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AT227" s="270" t="s">
        <v>156</v>
      </c>
      <c r="AU227" s="270" t="s">
        <v>80</v>
      </c>
      <c r="AV227" s="13" t="s">
        <v>82</v>
      </c>
      <c r="AW227" s="13" t="s">
        <v>36</v>
      </c>
      <c r="AX227" s="13" t="s">
        <v>73</v>
      </c>
      <c r="AY227" s="270" t="s">
        <v>133</v>
      </c>
    </row>
    <row r="228" s="12" customFormat="1">
      <c r="B228" s="250"/>
      <c r="C228" s="251"/>
      <c r="D228" s="247" t="s">
        <v>156</v>
      </c>
      <c r="E228" s="252" t="s">
        <v>21</v>
      </c>
      <c r="F228" s="253" t="s">
        <v>321</v>
      </c>
      <c r="G228" s="251"/>
      <c r="H228" s="252" t="s">
        <v>21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AT228" s="259" t="s">
        <v>156</v>
      </c>
      <c r="AU228" s="259" t="s">
        <v>80</v>
      </c>
      <c r="AV228" s="12" t="s">
        <v>80</v>
      </c>
      <c r="AW228" s="12" t="s">
        <v>36</v>
      </c>
      <c r="AX228" s="12" t="s">
        <v>73</v>
      </c>
      <c r="AY228" s="259" t="s">
        <v>133</v>
      </c>
    </row>
    <row r="229" s="13" customFormat="1">
      <c r="B229" s="260"/>
      <c r="C229" s="261"/>
      <c r="D229" s="247" t="s">
        <v>156</v>
      </c>
      <c r="E229" s="262" t="s">
        <v>21</v>
      </c>
      <c r="F229" s="263" t="s">
        <v>322</v>
      </c>
      <c r="G229" s="261"/>
      <c r="H229" s="264">
        <v>6.7320000000000002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AT229" s="270" t="s">
        <v>156</v>
      </c>
      <c r="AU229" s="270" t="s">
        <v>80</v>
      </c>
      <c r="AV229" s="13" t="s">
        <v>82</v>
      </c>
      <c r="AW229" s="13" t="s">
        <v>36</v>
      </c>
      <c r="AX229" s="13" t="s">
        <v>73</v>
      </c>
      <c r="AY229" s="270" t="s">
        <v>133</v>
      </c>
    </row>
    <row r="230" s="14" customFormat="1">
      <c r="B230" s="271"/>
      <c r="C230" s="272"/>
      <c r="D230" s="247" t="s">
        <v>156</v>
      </c>
      <c r="E230" s="273" t="s">
        <v>21</v>
      </c>
      <c r="F230" s="274" t="s">
        <v>159</v>
      </c>
      <c r="G230" s="272"/>
      <c r="H230" s="275">
        <v>14.182</v>
      </c>
      <c r="I230" s="276"/>
      <c r="J230" s="272"/>
      <c r="K230" s="272"/>
      <c r="L230" s="277"/>
      <c r="M230" s="278"/>
      <c r="N230" s="279"/>
      <c r="O230" s="279"/>
      <c r="P230" s="279"/>
      <c r="Q230" s="279"/>
      <c r="R230" s="279"/>
      <c r="S230" s="279"/>
      <c r="T230" s="280"/>
      <c r="AT230" s="281" t="s">
        <v>156</v>
      </c>
      <c r="AU230" s="281" t="s">
        <v>80</v>
      </c>
      <c r="AV230" s="14" t="s">
        <v>141</v>
      </c>
      <c r="AW230" s="14" t="s">
        <v>36</v>
      </c>
      <c r="AX230" s="14" t="s">
        <v>80</v>
      </c>
      <c r="AY230" s="281" t="s">
        <v>133</v>
      </c>
    </row>
    <row r="231" s="1" customFormat="1" ht="63.75" customHeight="1">
      <c r="B231" s="46"/>
      <c r="C231" s="235" t="s">
        <v>323</v>
      </c>
      <c r="D231" s="235" t="s">
        <v>136</v>
      </c>
      <c r="E231" s="236" t="s">
        <v>324</v>
      </c>
      <c r="F231" s="237" t="s">
        <v>325</v>
      </c>
      <c r="G231" s="238" t="s">
        <v>283</v>
      </c>
      <c r="H231" s="239">
        <v>14.182</v>
      </c>
      <c r="I231" s="240"/>
      <c r="J231" s="241">
        <f>ROUND(I231*H231,2)</f>
        <v>0</v>
      </c>
      <c r="K231" s="237" t="s">
        <v>140</v>
      </c>
      <c r="L231" s="72"/>
      <c r="M231" s="242" t="s">
        <v>21</v>
      </c>
      <c r="N231" s="243" t="s">
        <v>46</v>
      </c>
      <c r="O231" s="47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AR231" s="24" t="s">
        <v>292</v>
      </c>
      <c r="AT231" s="24" t="s">
        <v>136</v>
      </c>
      <c r="AU231" s="24" t="s">
        <v>80</v>
      </c>
      <c r="AY231" s="24" t="s">
        <v>133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141</v>
      </c>
      <c r="BK231" s="246">
        <f>ROUND(I231*H231,2)</f>
        <v>0</v>
      </c>
      <c r="BL231" s="24" t="s">
        <v>292</v>
      </c>
      <c r="BM231" s="24" t="s">
        <v>326</v>
      </c>
    </row>
    <row r="232" s="1" customFormat="1">
      <c r="B232" s="46"/>
      <c r="C232" s="74"/>
      <c r="D232" s="247" t="s">
        <v>143</v>
      </c>
      <c r="E232" s="74"/>
      <c r="F232" s="248" t="s">
        <v>327</v>
      </c>
      <c r="G232" s="74"/>
      <c r="H232" s="74"/>
      <c r="I232" s="203"/>
      <c r="J232" s="74"/>
      <c r="K232" s="74"/>
      <c r="L232" s="72"/>
      <c r="M232" s="249"/>
      <c r="N232" s="47"/>
      <c r="O232" s="47"/>
      <c r="P232" s="47"/>
      <c r="Q232" s="47"/>
      <c r="R232" s="47"/>
      <c r="S232" s="47"/>
      <c r="T232" s="95"/>
      <c r="AT232" s="24" t="s">
        <v>143</v>
      </c>
      <c r="AU232" s="24" t="s">
        <v>80</v>
      </c>
    </row>
    <row r="233" s="1" customFormat="1">
      <c r="B233" s="46"/>
      <c r="C233" s="74"/>
      <c r="D233" s="247" t="s">
        <v>145</v>
      </c>
      <c r="E233" s="74"/>
      <c r="F233" s="248" t="s">
        <v>328</v>
      </c>
      <c r="G233" s="74"/>
      <c r="H233" s="74"/>
      <c r="I233" s="203"/>
      <c r="J233" s="74"/>
      <c r="K233" s="74"/>
      <c r="L233" s="72"/>
      <c r="M233" s="249"/>
      <c r="N233" s="47"/>
      <c r="O233" s="47"/>
      <c r="P233" s="47"/>
      <c r="Q233" s="47"/>
      <c r="R233" s="47"/>
      <c r="S233" s="47"/>
      <c r="T233" s="95"/>
      <c r="AT233" s="24" t="s">
        <v>145</v>
      </c>
      <c r="AU233" s="24" t="s">
        <v>80</v>
      </c>
    </row>
    <row r="234" s="12" customFormat="1">
      <c r="B234" s="250"/>
      <c r="C234" s="251"/>
      <c r="D234" s="247" t="s">
        <v>156</v>
      </c>
      <c r="E234" s="252" t="s">
        <v>21</v>
      </c>
      <c r="F234" s="253" t="s">
        <v>319</v>
      </c>
      <c r="G234" s="251"/>
      <c r="H234" s="252" t="s">
        <v>21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AT234" s="259" t="s">
        <v>156</v>
      </c>
      <c r="AU234" s="259" t="s">
        <v>80</v>
      </c>
      <c r="AV234" s="12" t="s">
        <v>80</v>
      </c>
      <c r="AW234" s="12" t="s">
        <v>36</v>
      </c>
      <c r="AX234" s="12" t="s">
        <v>73</v>
      </c>
      <c r="AY234" s="259" t="s">
        <v>133</v>
      </c>
    </row>
    <row r="235" s="13" customFormat="1">
      <c r="B235" s="260"/>
      <c r="C235" s="261"/>
      <c r="D235" s="247" t="s">
        <v>156</v>
      </c>
      <c r="E235" s="262" t="s">
        <v>21</v>
      </c>
      <c r="F235" s="263" t="s">
        <v>320</v>
      </c>
      <c r="G235" s="261"/>
      <c r="H235" s="264">
        <v>7.4500000000000002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AT235" s="270" t="s">
        <v>156</v>
      </c>
      <c r="AU235" s="270" t="s">
        <v>80</v>
      </c>
      <c r="AV235" s="13" t="s">
        <v>82</v>
      </c>
      <c r="AW235" s="13" t="s">
        <v>36</v>
      </c>
      <c r="AX235" s="13" t="s">
        <v>73</v>
      </c>
      <c r="AY235" s="270" t="s">
        <v>133</v>
      </c>
    </row>
    <row r="236" s="12" customFormat="1">
      <c r="B236" s="250"/>
      <c r="C236" s="251"/>
      <c r="D236" s="247" t="s">
        <v>156</v>
      </c>
      <c r="E236" s="252" t="s">
        <v>21</v>
      </c>
      <c r="F236" s="253" t="s">
        <v>321</v>
      </c>
      <c r="G236" s="251"/>
      <c r="H236" s="252" t="s">
        <v>21</v>
      </c>
      <c r="I236" s="254"/>
      <c r="J236" s="251"/>
      <c r="K236" s="251"/>
      <c r="L236" s="255"/>
      <c r="M236" s="256"/>
      <c r="N236" s="257"/>
      <c r="O236" s="257"/>
      <c r="P236" s="257"/>
      <c r="Q236" s="257"/>
      <c r="R236" s="257"/>
      <c r="S236" s="257"/>
      <c r="T236" s="258"/>
      <c r="AT236" s="259" t="s">
        <v>156</v>
      </c>
      <c r="AU236" s="259" t="s">
        <v>80</v>
      </c>
      <c r="AV236" s="12" t="s">
        <v>80</v>
      </c>
      <c r="AW236" s="12" t="s">
        <v>36</v>
      </c>
      <c r="AX236" s="12" t="s">
        <v>73</v>
      </c>
      <c r="AY236" s="259" t="s">
        <v>133</v>
      </c>
    </row>
    <row r="237" s="13" customFormat="1">
      <c r="B237" s="260"/>
      <c r="C237" s="261"/>
      <c r="D237" s="247" t="s">
        <v>156</v>
      </c>
      <c r="E237" s="262" t="s">
        <v>21</v>
      </c>
      <c r="F237" s="263" t="s">
        <v>322</v>
      </c>
      <c r="G237" s="261"/>
      <c r="H237" s="264">
        <v>6.7320000000000002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AT237" s="270" t="s">
        <v>156</v>
      </c>
      <c r="AU237" s="270" t="s">
        <v>80</v>
      </c>
      <c r="AV237" s="13" t="s">
        <v>82</v>
      </c>
      <c r="AW237" s="13" t="s">
        <v>36</v>
      </c>
      <c r="AX237" s="13" t="s">
        <v>73</v>
      </c>
      <c r="AY237" s="270" t="s">
        <v>133</v>
      </c>
    </row>
    <row r="238" s="14" customFormat="1">
      <c r="B238" s="271"/>
      <c r="C238" s="272"/>
      <c r="D238" s="247" t="s">
        <v>156</v>
      </c>
      <c r="E238" s="273" t="s">
        <v>21</v>
      </c>
      <c r="F238" s="274" t="s">
        <v>159</v>
      </c>
      <c r="G238" s="272"/>
      <c r="H238" s="275">
        <v>14.182</v>
      </c>
      <c r="I238" s="276"/>
      <c r="J238" s="272"/>
      <c r="K238" s="272"/>
      <c r="L238" s="277"/>
      <c r="M238" s="278"/>
      <c r="N238" s="279"/>
      <c r="O238" s="279"/>
      <c r="P238" s="279"/>
      <c r="Q238" s="279"/>
      <c r="R238" s="279"/>
      <c r="S238" s="279"/>
      <c r="T238" s="280"/>
      <c r="AT238" s="281" t="s">
        <v>156</v>
      </c>
      <c r="AU238" s="281" t="s">
        <v>80</v>
      </c>
      <c r="AV238" s="14" t="s">
        <v>141</v>
      </c>
      <c r="AW238" s="14" t="s">
        <v>36</v>
      </c>
      <c r="AX238" s="14" t="s">
        <v>80</v>
      </c>
      <c r="AY238" s="281" t="s">
        <v>133</v>
      </c>
    </row>
    <row r="239" s="1" customFormat="1" ht="63.75" customHeight="1">
      <c r="B239" s="46"/>
      <c r="C239" s="235" t="s">
        <v>329</v>
      </c>
      <c r="D239" s="235" t="s">
        <v>136</v>
      </c>
      <c r="E239" s="236" t="s">
        <v>324</v>
      </c>
      <c r="F239" s="237" t="s">
        <v>325</v>
      </c>
      <c r="G239" s="238" t="s">
        <v>283</v>
      </c>
      <c r="H239" s="239">
        <v>340.37400000000002</v>
      </c>
      <c r="I239" s="240"/>
      <c r="J239" s="241">
        <f>ROUND(I239*H239,2)</f>
        <v>0</v>
      </c>
      <c r="K239" s="237" t="s">
        <v>140</v>
      </c>
      <c r="L239" s="72"/>
      <c r="M239" s="242" t="s">
        <v>21</v>
      </c>
      <c r="N239" s="243" t="s">
        <v>46</v>
      </c>
      <c r="O239" s="47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AR239" s="24" t="s">
        <v>292</v>
      </c>
      <c r="AT239" s="24" t="s">
        <v>136</v>
      </c>
      <c r="AU239" s="24" t="s">
        <v>80</v>
      </c>
      <c r="AY239" s="24" t="s">
        <v>133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4" t="s">
        <v>141</v>
      </c>
      <c r="BK239" s="246">
        <f>ROUND(I239*H239,2)</f>
        <v>0</v>
      </c>
      <c r="BL239" s="24" t="s">
        <v>292</v>
      </c>
      <c r="BM239" s="24" t="s">
        <v>330</v>
      </c>
    </row>
    <row r="240" s="1" customFormat="1">
      <c r="B240" s="46"/>
      <c r="C240" s="74"/>
      <c r="D240" s="247" t="s">
        <v>143</v>
      </c>
      <c r="E240" s="74"/>
      <c r="F240" s="248" t="s">
        <v>327</v>
      </c>
      <c r="G240" s="74"/>
      <c r="H240" s="74"/>
      <c r="I240" s="203"/>
      <c r="J240" s="74"/>
      <c r="K240" s="74"/>
      <c r="L240" s="72"/>
      <c r="M240" s="249"/>
      <c r="N240" s="47"/>
      <c r="O240" s="47"/>
      <c r="P240" s="47"/>
      <c r="Q240" s="47"/>
      <c r="R240" s="47"/>
      <c r="S240" s="47"/>
      <c r="T240" s="95"/>
      <c r="AT240" s="24" t="s">
        <v>143</v>
      </c>
      <c r="AU240" s="24" t="s">
        <v>80</v>
      </c>
    </row>
    <row r="241" s="12" customFormat="1">
      <c r="B241" s="250"/>
      <c r="C241" s="251"/>
      <c r="D241" s="247" t="s">
        <v>156</v>
      </c>
      <c r="E241" s="252" t="s">
        <v>21</v>
      </c>
      <c r="F241" s="253" t="s">
        <v>331</v>
      </c>
      <c r="G241" s="251"/>
      <c r="H241" s="252" t="s">
        <v>21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AT241" s="259" t="s">
        <v>156</v>
      </c>
      <c r="AU241" s="259" t="s">
        <v>80</v>
      </c>
      <c r="AV241" s="12" t="s">
        <v>80</v>
      </c>
      <c r="AW241" s="12" t="s">
        <v>36</v>
      </c>
      <c r="AX241" s="12" t="s">
        <v>73</v>
      </c>
      <c r="AY241" s="259" t="s">
        <v>133</v>
      </c>
    </row>
    <row r="242" s="13" customFormat="1">
      <c r="B242" s="260"/>
      <c r="C242" s="261"/>
      <c r="D242" s="247" t="s">
        <v>156</v>
      </c>
      <c r="E242" s="262" t="s">
        <v>21</v>
      </c>
      <c r="F242" s="263" t="s">
        <v>313</v>
      </c>
      <c r="G242" s="261"/>
      <c r="H242" s="264">
        <v>340.37400000000002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AT242" s="270" t="s">
        <v>156</v>
      </c>
      <c r="AU242" s="270" t="s">
        <v>80</v>
      </c>
      <c r="AV242" s="13" t="s">
        <v>82</v>
      </c>
      <c r="AW242" s="13" t="s">
        <v>36</v>
      </c>
      <c r="AX242" s="13" t="s">
        <v>73</v>
      </c>
      <c r="AY242" s="270" t="s">
        <v>133</v>
      </c>
    </row>
    <row r="243" s="14" customFormat="1">
      <c r="B243" s="271"/>
      <c r="C243" s="272"/>
      <c r="D243" s="247" t="s">
        <v>156</v>
      </c>
      <c r="E243" s="273" t="s">
        <v>21</v>
      </c>
      <c r="F243" s="274" t="s">
        <v>159</v>
      </c>
      <c r="G243" s="272"/>
      <c r="H243" s="275">
        <v>340.37400000000002</v>
      </c>
      <c r="I243" s="276"/>
      <c r="J243" s="272"/>
      <c r="K243" s="272"/>
      <c r="L243" s="277"/>
      <c r="M243" s="278"/>
      <c r="N243" s="279"/>
      <c r="O243" s="279"/>
      <c r="P243" s="279"/>
      <c r="Q243" s="279"/>
      <c r="R243" s="279"/>
      <c r="S243" s="279"/>
      <c r="T243" s="280"/>
      <c r="AT243" s="281" t="s">
        <v>156</v>
      </c>
      <c r="AU243" s="281" t="s">
        <v>80</v>
      </c>
      <c r="AV243" s="14" t="s">
        <v>141</v>
      </c>
      <c r="AW243" s="14" t="s">
        <v>36</v>
      </c>
      <c r="AX243" s="14" t="s">
        <v>80</v>
      </c>
      <c r="AY243" s="281" t="s">
        <v>133</v>
      </c>
    </row>
    <row r="244" s="1" customFormat="1" ht="25.5" customHeight="1">
      <c r="B244" s="46"/>
      <c r="C244" s="235" t="s">
        <v>332</v>
      </c>
      <c r="D244" s="235" t="s">
        <v>136</v>
      </c>
      <c r="E244" s="236" t="s">
        <v>333</v>
      </c>
      <c r="F244" s="237" t="s">
        <v>334</v>
      </c>
      <c r="G244" s="238" t="s">
        <v>283</v>
      </c>
      <c r="H244" s="239">
        <v>1303.3</v>
      </c>
      <c r="I244" s="240"/>
      <c r="J244" s="241">
        <f>ROUND(I244*H244,2)</f>
        <v>0</v>
      </c>
      <c r="K244" s="237" t="s">
        <v>140</v>
      </c>
      <c r="L244" s="72"/>
      <c r="M244" s="242" t="s">
        <v>21</v>
      </c>
      <c r="N244" s="243" t="s">
        <v>46</v>
      </c>
      <c r="O244" s="47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AR244" s="24" t="s">
        <v>292</v>
      </c>
      <c r="AT244" s="24" t="s">
        <v>136</v>
      </c>
      <c r="AU244" s="24" t="s">
        <v>80</v>
      </c>
      <c r="AY244" s="24" t="s">
        <v>133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4" t="s">
        <v>141</v>
      </c>
      <c r="BK244" s="246">
        <f>ROUND(I244*H244,2)</f>
        <v>0</v>
      </c>
      <c r="BL244" s="24" t="s">
        <v>292</v>
      </c>
      <c r="BM244" s="24" t="s">
        <v>335</v>
      </c>
    </row>
    <row r="245" s="1" customFormat="1">
      <c r="B245" s="46"/>
      <c r="C245" s="74"/>
      <c r="D245" s="247" t="s">
        <v>143</v>
      </c>
      <c r="E245" s="74"/>
      <c r="F245" s="248" t="s">
        <v>336</v>
      </c>
      <c r="G245" s="74"/>
      <c r="H245" s="74"/>
      <c r="I245" s="203"/>
      <c r="J245" s="74"/>
      <c r="K245" s="74"/>
      <c r="L245" s="72"/>
      <c r="M245" s="249"/>
      <c r="N245" s="47"/>
      <c r="O245" s="47"/>
      <c r="P245" s="47"/>
      <c r="Q245" s="47"/>
      <c r="R245" s="47"/>
      <c r="S245" s="47"/>
      <c r="T245" s="95"/>
      <c r="AT245" s="24" t="s">
        <v>143</v>
      </c>
      <c r="AU245" s="24" t="s">
        <v>80</v>
      </c>
    </row>
    <row r="246" s="12" customFormat="1">
      <c r="B246" s="250"/>
      <c r="C246" s="251"/>
      <c r="D246" s="247" t="s">
        <v>156</v>
      </c>
      <c r="E246" s="252" t="s">
        <v>21</v>
      </c>
      <c r="F246" s="253" t="s">
        <v>301</v>
      </c>
      <c r="G246" s="251"/>
      <c r="H246" s="252" t="s">
        <v>21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AT246" s="259" t="s">
        <v>156</v>
      </c>
      <c r="AU246" s="259" t="s">
        <v>80</v>
      </c>
      <c r="AV246" s="12" t="s">
        <v>80</v>
      </c>
      <c r="AW246" s="12" t="s">
        <v>36</v>
      </c>
      <c r="AX246" s="12" t="s">
        <v>73</v>
      </c>
      <c r="AY246" s="259" t="s">
        <v>133</v>
      </c>
    </row>
    <row r="247" s="13" customFormat="1">
      <c r="B247" s="260"/>
      <c r="C247" s="261"/>
      <c r="D247" s="247" t="s">
        <v>156</v>
      </c>
      <c r="E247" s="262" t="s">
        <v>21</v>
      </c>
      <c r="F247" s="263" t="s">
        <v>302</v>
      </c>
      <c r="G247" s="261"/>
      <c r="H247" s="264">
        <v>1177.5999999999999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AT247" s="270" t="s">
        <v>156</v>
      </c>
      <c r="AU247" s="270" t="s">
        <v>80</v>
      </c>
      <c r="AV247" s="13" t="s">
        <v>82</v>
      </c>
      <c r="AW247" s="13" t="s">
        <v>36</v>
      </c>
      <c r="AX247" s="13" t="s">
        <v>73</v>
      </c>
      <c r="AY247" s="270" t="s">
        <v>133</v>
      </c>
    </row>
    <row r="248" s="12" customFormat="1">
      <c r="B248" s="250"/>
      <c r="C248" s="251"/>
      <c r="D248" s="247" t="s">
        <v>156</v>
      </c>
      <c r="E248" s="252" t="s">
        <v>21</v>
      </c>
      <c r="F248" s="253" t="s">
        <v>303</v>
      </c>
      <c r="G248" s="251"/>
      <c r="H248" s="252" t="s">
        <v>21</v>
      </c>
      <c r="I248" s="254"/>
      <c r="J248" s="251"/>
      <c r="K248" s="251"/>
      <c r="L248" s="255"/>
      <c r="M248" s="256"/>
      <c r="N248" s="257"/>
      <c r="O248" s="257"/>
      <c r="P248" s="257"/>
      <c r="Q248" s="257"/>
      <c r="R248" s="257"/>
      <c r="S248" s="257"/>
      <c r="T248" s="258"/>
      <c r="AT248" s="259" t="s">
        <v>156</v>
      </c>
      <c r="AU248" s="259" t="s">
        <v>80</v>
      </c>
      <c r="AV248" s="12" t="s">
        <v>80</v>
      </c>
      <c r="AW248" s="12" t="s">
        <v>36</v>
      </c>
      <c r="AX248" s="12" t="s">
        <v>73</v>
      </c>
      <c r="AY248" s="259" t="s">
        <v>133</v>
      </c>
    </row>
    <row r="249" s="13" customFormat="1">
      <c r="B249" s="260"/>
      <c r="C249" s="261"/>
      <c r="D249" s="247" t="s">
        <v>156</v>
      </c>
      <c r="E249" s="262" t="s">
        <v>21</v>
      </c>
      <c r="F249" s="263" t="s">
        <v>304</v>
      </c>
      <c r="G249" s="261"/>
      <c r="H249" s="264">
        <v>125.7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AT249" s="270" t="s">
        <v>156</v>
      </c>
      <c r="AU249" s="270" t="s">
        <v>80</v>
      </c>
      <c r="AV249" s="13" t="s">
        <v>82</v>
      </c>
      <c r="AW249" s="13" t="s">
        <v>36</v>
      </c>
      <c r="AX249" s="13" t="s">
        <v>73</v>
      </c>
      <c r="AY249" s="270" t="s">
        <v>133</v>
      </c>
    </row>
    <row r="250" s="14" customFormat="1">
      <c r="B250" s="271"/>
      <c r="C250" s="272"/>
      <c r="D250" s="247" t="s">
        <v>156</v>
      </c>
      <c r="E250" s="273" t="s">
        <v>21</v>
      </c>
      <c r="F250" s="274" t="s">
        <v>159</v>
      </c>
      <c r="G250" s="272"/>
      <c r="H250" s="275">
        <v>1303.3</v>
      </c>
      <c r="I250" s="276"/>
      <c r="J250" s="272"/>
      <c r="K250" s="272"/>
      <c r="L250" s="277"/>
      <c r="M250" s="278"/>
      <c r="N250" s="279"/>
      <c r="O250" s="279"/>
      <c r="P250" s="279"/>
      <c r="Q250" s="279"/>
      <c r="R250" s="279"/>
      <c r="S250" s="279"/>
      <c r="T250" s="280"/>
      <c r="AT250" s="281" t="s">
        <v>156</v>
      </c>
      <c r="AU250" s="281" t="s">
        <v>80</v>
      </c>
      <c r="AV250" s="14" t="s">
        <v>141</v>
      </c>
      <c r="AW250" s="14" t="s">
        <v>36</v>
      </c>
      <c r="AX250" s="14" t="s">
        <v>80</v>
      </c>
      <c r="AY250" s="281" t="s">
        <v>133</v>
      </c>
    </row>
    <row r="251" s="1" customFormat="1" ht="25.5" customHeight="1">
      <c r="B251" s="46"/>
      <c r="C251" s="235" t="s">
        <v>337</v>
      </c>
      <c r="D251" s="235" t="s">
        <v>136</v>
      </c>
      <c r="E251" s="236" t="s">
        <v>338</v>
      </c>
      <c r="F251" s="237" t="s">
        <v>339</v>
      </c>
      <c r="G251" s="238" t="s">
        <v>283</v>
      </c>
      <c r="H251" s="239">
        <v>22.5</v>
      </c>
      <c r="I251" s="240"/>
      <c r="J251" s="241">
        <f>ROUND(I251*H251,2)</f>
        <v>0</v>
      </c>
      <c r="K251" s="237" t="s">
        <v>140</v>
      </c>
      <c r="L251" s="72"/>
      <c r="M251" s="242" t="s">
        <v>21</v>
      </c>
      <c r="N251" s="243" t="s">
        <v>46</v>
      </c>
      <c r="O251" s="47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AR251" s="24" t="s">
        <v>292</v>
      </c>
      <c r="AT251" s="24" t="s">
        <v>136</v>
      </c>
      <c r="AU251" s="24" t="s">
        <v>80</v>
      </c>
      <c r="AY251" s="24" t="s">
        <v>133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141</v>
      </c>
      <c r="BK251" s="246">
        <f>ROUND(I251*H251,2)</f>
        <v>0</v>
      </c>
      <c r="BL251" s="24" t="s">
        <v>292</v>
      </c>
      <c r="BM251" s="24" t="s">
        <v>340</v>
      </c>
    </row>
    <row r="252" s="1" customFormat="1">
      <c r="B252" s="46"/>
      <c r="C252" s="74"/>
      <c r="D252" s="247" t="s">
        <v>143</v>
      </c>
      <c r="E252" s="74"/>
      <c r="F252" s="248" t="s">
        <v>336</v>
      </c>
      <c r="G252" s="74"/>
      <c r="H252" s="74"/>
      <c r="I252" s="203"/>
      <c r="J252" s="74"/>
      <c r="K252" s="74"/>
      <c r="L252" s="72"/>
      <c r="M252" s="249"/>
      <c r="N252" s="47"/>
      <c r="O252" s="47"/>
      <c r="P252" s="47"/>
      <c r="Q252" s="47"/>
      <c r="R252" s="47"/>
      <c r="S252" s="47"/>
      <c r="T252" s="95"/>
      <c r="AT252" s="24" t="s">
        <v>143</v>
      </c>
      <c r="AU252" s="24" t="s">
        <v>80</v>
      </c>
    </row>
    <row r="253" s="12" customFormat="1">
      <c r="B253" s="250"/>
      <c r="C253" s="251"/>
      <c r="D253" s="247" t="s">
        <v>156</v>
      </c>
      <c r="E253" s="252" t="s">
        <v>21</v>
      </c>
      <c r="F253" s="253" t="s">
        <v>242</v>
      </c>
      <c r="G253" s="251"/>
      <c r="H253" s="252" t="s">
        <v>21</v>
      </c>
      <c r="I253" s="254"/>
      <c r="J253" s="251"/>
      <c r="K253" s="251"/>
      <c r="L253" s="255"/>
      <c r="M253" s="256"/>
      <c r="N253" s="257"/>
      <c r="O253" s="257"/>
      <c r="P253" s="257"/>
      <c r="Q253" s="257"/>
      <c r="R253" s="257"/>
      <c r="S253" s="257"/>
      <c r="T253" s="258"/>
      <c r="AT253" s="259" t="s">
        <v>156</v>
      </c>
      <c r="AU253" s="259" t="s">
        <v>80</v>
      </c>
      <c r="AV253" s="12" t="s">
        <v>80</v>
      </c>
      <c r="AW253" s="12" t="s">
        <v>36</v>
      </c>
      <c r="AX253" s="12" t="s">
        <v>73</v>
      </c>
      <c r="AY253" s="259" t="s">
        <v>133</v>
      </c>
    </row>
    <row r="254" s="13" customFormat="1">
      <c r="B254" s="260"/>
      <c r="C254" s="261"/>
      <c r="D254" s="247" t="s">
        <v>156</v>
      </c>
      <c r="E254" s="262" t="s">
        <v>21</v>
      </c>
      <c r="F254" s="263" t="s">
        <v>306</v>
      </c>
      <c r="G254" s="261"/>
      <c r="H254" s="264">
        <v>13.5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AT254" s="270" t="s">
        <v>156</v>
      </c>
      <c r="AU254" s="270" t="s">
        <v>80</v>
      </c>
      <c r="AV254" s="13" t="s">
        <v>82</v>
      </c>
      <c r="AW254" s="13" t="s">
        <v>36</v>
      </c>
      <c r="AX254" s="13" t="s">
        <v>73</v>
      </c>
      <c r="AY254" s="270" t="s">
        <v>133</v>
      </c>
    </row>
    <row r="255" s="12" customFormat="1">
      <c r="B255" s="250"/>
      <c r="C255" s="251"/>
      <c r="D255" s="247" t="s">
        <v>156</v>
      </c>
      <c r="E255" s="252" t="s">
        <v>21</v>
      </c>
      <c r="F255" s="253" t="s">
        <v>243</v>
      </c>
      <c r="G255" s="251"/>
      <c r="H255" s="252" t="s">
        <v>21</v>
      </c>
      <c r="I255" s="254"/>
      <c r="J255" s="251"/>
      <c r="K255" s="251"/>
      <c r="L255" s="255"/>
      <c r="M255" s="256"/>
      <c r="N255" s="257"/>
      <c r="O255" s="257"/>
      <c r="P255" s="257"/>
      <c r="Q255" s="257"/>
      <c r="R255" s="257"/>
      <c r="S255" s="257"/>
      <c r="T255" s="258"/>
      <c r="AT255" s="259" t="s">
        <v>156</v>
      </c>
      <c r="AU255" s="259" t="s">
        <v>80</v>
      </c>
      <c r="AV255" s="12" t="s">
        <v>80</v>
      </c>
      <c r="AW255" s="12" t="s">
        <v>36</v>
      </c>
      <c r="AX255" s="12" t="s">
        <v>73</v>
      </c>
      <c r="AY255" s="259" t="s">
        <v>133</v>
      </c>
    </row>
    <row r="256" s="13" customFormat="1">
      <c r="B256" s="260"/>
      <c r="C256" s="261"/>
      <c r="D256" s="247" t="s">
        <v>156</v>
      </c>
      <c r="E256" s="262" t="s">
        <v>21</v>
      </c>
      <c r="F256" s="263" t="s">
        <v>307</v>
      </c>
      <c r="G256" s="261"/>
      <c r="H256" s="264">
        <v>9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AT256" s="270" t="s">
        <v>156</v>
      </c>
      <c r="AU256" s="270" t="s">
        <v>80</v>
      </c>
      <c r="AV256" s="13" t="s">
        <v>82</v>
      </c>
      <c r="AW256" s="13" t="s">
        <v>36</v>
      </c>
      <c r="AX256" s="13" t="s">
        <v>73</v>
      </c>
      <c r="AY256" s="270" t="s">
        <v>133</v>
      </c>
    </row>
    <row r="257" s="14" customFormat="1">
      <c r="B257" s="271"/>
      <c r="C257" s="272"/>
      <c r="D257" s="247" t="s">
        <v>156</v>
      </c>
      <c r="E257" s="273" t="s">
        <v>21</v>
      </c>
      <c r="F257" s="274" t="s">
        <v>159</v>
      </c>
      <c r="G257" s="272"/>
      <c r="H257" s="275">
        <v>22.5</v>
      </c>
      <c r="I257" s="276"/>
      <c r="J257" s="272"/>
      <c r="K257" s="272"/>
      <c r="L257" s="277"/>
      <c r="M257" s="278"/>
      <c r="N257" s="279"/>
      <c r="O257" s="279"/>
      <c r="P257" s="279"/>
      <c r="Q257" s="279"/>
      <c r="R257" s="279"/>
      <c r="S257" s="279"/>
      <c r="T257" s="280"/>
      <c r="AT257" s="281" t="s">
        <v>156</v>
      </c>
      <c r="AU257" s="281" t="s">
        <v>80</v>
      </c>
      <c r="AV257" s="14" t="s">
        <v>141</v>
      </c>
      <c r="AW257" s="14" t="s">
        <v>36</v>
      </c>
      <c r="AX257" s="14" t="s">
        <v>80</v>
      </c>
      <c r="AY257" s="281" t="s">
        <v>133</v>
      </c>
    </row>
    <row r="258" s="1" customFormat="1" ht="16.5" customHeight="1">
      <c r="B258" s="46"/>
      <c r="C258" s="282" t="s">
        <v>341</v>
      </c>
      <c r="D258" s="282" t="s">
        <v>342</v>
      </c>
      <c r="E258" s="283" t="s">
        <v>343</v>
      </c>
      <c r="F258" s="284" t="s">
        <v>344</v>
      </c>
      <c r="G258" s="285" t="s">
        <v>283</v>
      </c>
      <c r="H258" s="286">
        <v>1336</v>
      </c>
      <c r="I258" s="287"/>
      <c r="J258" s="288">
        <f>ROUND(I258*H258,2)</f>
        <v>0</v>
      </c>
      <c r="K258" s="284" t="s">
        <v>140</v>
      </c>
      <c r="L258" s="289"/>
      <c r="M258" s="290" t="s">
        <v>21</v>
      </c>
      <c r="N258" s="291" t="s">
        <v>46</v>
      </c>
      <c r="O258" s="47"/>
      <c r="P258" s="244">
        <f>O258*H258</f>
        <v>0</v>
      </c>
      <c r="Q258" s="244">
        <v>1000</v>
      </c>
      <c r="R258" s="244">
        <f>Q258*H258</f>
        <v>1336000</v>
      </c>
      <c r="S258" s="244">
        <v>0</v>
      </c>
      <c r="T258" s="245">
        <f>S258*H258</f>
        <v>0</v>
      </c>
      <c r="AR258" s="24" t="s">
        <v>292</v>
      </c>
      <c r="AT258" s="24" t="s">
        <v>342</v>
      </c>
      <c r="AU258" s="24" t="s">
        <v>80</v>
      </c>
      <c r="AY258" s="24" t="s">
        <v>133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24" t="s">
        <v>141</v>
      </c>
      <c r="BK258" s="246">
        <f>ROUND(I258*H258,2)</f>
        <v>0</v>
      </c>
      <c r="BL258" s="24" t="s">
        <v>292</v>
      </c>
      <c r="BM258" s="24" t="s">
        <v>345</v>
      </c>
    </row>
    <row r="259" s="13" customFormat="1">
      <c r="B259" s="260"/>
      <c r="C259" s="261"/>
      <c r="D259" s="247" t="s">
        <v>156</v>
      </c>
      <c r="E259" s="262" t="s">
        <v>21</v>
      </c>
      <c r="F259" s="263" t="s">
        <v>346</v>
      </c>
      <c r="G259" s="261"/>
      <c r="H259" s="264">
        <v>1288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AT259" s="270" t="s">
        <v>156</v>
      </c>
      <c r="AU259" s="270" t="s">
        <v>80</v>
      </c>
      <c r="AV259" s="13" t="s">
        <v>82</v>
      </c>
      <c r="AW259" s="13" t="s">
        <v>36</v>
      </c>
      <c r="AX259" s="13" t="s">
        <v>73</v>
      </c>
      <c r="AY259" s="270" t="s">
        <v>133</v>
      </c>
    </row>
    <row r="260" s="12" customFormat="1">
      <c r="B260" s="250"/>
      <c r="C260" s="251"/>
      <c r="D260" s="247" t="s">
        <v>156</v>
      </c>
      <c r="E260" s="252" t="s">
        <v>21</v>
      </c>
      <c r="F260" s="253" t="s">
        <v>347</v>
      </c>
      <c r="G260" s="251"/>
      <c r="H260" s="252" t="s">
        <v>21</v>
      </c>
      <c r="I260" s="254"/>
      <c r="J260" s="251"/>
      <c r="K260" s="251"/>
      <c r="L260" s="255"/>
      <c r="M260" s="256"/>
      <c r="N260" s="257"/>
      <c r="O260" s="257"/>
      <c r="P260" s="257"/>
      <c r="Q260" s="257"/>
      <c r="R260" s="257"/>
      <c r="S260" s="257"/>
      <c r="T260" s="258"/>
      <c r="AT260" s="259" t="s">
        <v>156</v>
      </c>
      <c r="AU260" s="259" t="s">
        <v>80</v>
      </c>
      <c r="AV260" s="12" t="s">
        <v>80</v>
      </c>
      <c r="AW260" s="12" t="s">
        <v>36</v>
      </c>
      <c r="AX260" s="12" t="s">
        <v>73</v>
      </c>
      <c r="AY260" s="259" t="s">
        <v>133</v>
      </c>
    </row>
    <row r="261" s="13" customFormat="1">
      <c r="B261" s="260"/>
      <c r="C261" s="261"/>
      <c r="D261" s="247" t="s">
        <v>156</v>
      </c>
      <c r="E261" s="262" t="s">
        <v>21</v>
      </c>
      <c r="F261" s="263" t="s">
        <v>348</v>
      </c>
      <c r="G261" s="261"/>
      <c r="H261" s="264">
        <v>48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AT261" s="270" t="s">
        <v>156</v>
      </c>
      <c r="AU261" s="270" t="s">
        <v>80</v>
      </c>
      <c r="AV261" s="13" t="s">
        <v>82</v>
      </c>
      <c r="AW261" s="13" t="s">
        <v>36</v>
      </c>
      <c r="AX261" s="13" t="s">
        <v>73</v>
      </c>
      <c r="AY261" s="270" t="s">
        <v>133</v>
      </c>
    </row>
    <row r="262" s="14" customFormat="1">
      <c r="B262" s="271"/>
      <c r="C262" s="272"/>
      <c r="D262" s="247" t="s">
        <v>156</v>
      </c>
      <c r="E262" s="273" t="s">
        <v>21</v>
      </c>
      <c r="F262" s="274" t="s">
        <v>159</v>
      </c>
      <c r="G262" s="272"/>
      <c r="H262" s="275">
        <v>1336</v>
      </c>
      <c r="I262" s="276"/>
      <c r="J262" s="272"/>
      <c r="K262" s="272"/>
      <c r="L262" s="277"/>
      <c r="M262" s="278"/>
      <c r="N262" s="279"/>
      <c r="O262" s="279"/>
      <c r="P262" s="279"/>
      <c r="Q262" s="279"/>
      <c r="R262" s="279"/>
      <c r="S262" s="279"/>
      <c r="T262" s="280"/>
      <c r="AT262" s="281" t="s">
        <v>156</v>
      </c>
      <c r="AU262" s="281" t="s">
        <v>80</v>
      </c>
      <c r="AV262" s="14" t="s">
        <v>141</v>
      </c>
      <c r="AW262" s="14" t="s">
        <v>36</v>
      </c>
      <c r="AX262" s="14" t="s">
        <v>80</v>
      </c>
      <c r="AY262" s="281" t="s">
        <v>133</v>
      </c>
    </row>
    <row r="263" s="1" customFormat="1" ht="16.5" customHeight="1">
      <c r="B263" s="46"/>
      <c r="C263" s="282" t="s">
        <v>349</v>
      </c>
      <c r="D263" s="282" t="s">
        <v>342</v>
      </c>
      <c r="E263" s="283" t="s">
        <v>350</v>
      </c>
      <c r="F263" s="284" t="s">
        <v>351</v>
      </c>
      <c r="G263" s="285" t="s">
        <v>239</v>
      </c>
      <c r="H263" s="286">
        <v>296</v>
      </c>
      <c r="I263" s="287"/>
      <c r="J263" s="288">
        <f>ROUND(I263*H263,2)</f>
        <v>0</v>
      </c>
      <c r="K263" s="284" t="s">
        <v>140</v>
      </c>
      <c r="L263" s="289"/>
      <c r="M263" s="290" t="s">
        <v>21</v>
      </c>
      <c r="N263" s="291" t="s">
        <v>46</v>
      </c>
      <c r="O263" s="47"/>
      <c r="P263" s="244">
        <f>O263*H263</f>
        <v>0</v>
      </c>
      <c r="Q263" s="244">
        <v>0.53000000000000003</v>
      </c>
      <c r="R263" s="244">
        <f>Q263*H263</f>
        <v>156.88</v>
      </c>
      <c r="S263" s="244">
        <v>0</v>
      </c>
      <c r="T263" s="245">
        <f>S263*H263</f>
        <v>0</v>
      </c>
      <c r="AR263" s="24" t="s">
        <v>292</v>
      </c>
      <c r="AT263" s="24" t="s">
        <v>342</v>
      </c>
      <c r="AU263" s="24" t="s">
        <v>80</v>
      </c>
      <c r="AY263" s="24" t="s">
        <v>133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24" t="s">
        <v>141</v>
      </c>
      <c r="BK263" s="246">
        <f>ROUND(I263*H263,2)</f>
        <v>0</v>
      </c>
      <c r="BL263" s="24" t="s">
        <v>292</v>
      </c>
      <c r="BM263" s="24" t="s">
        <v>352</v>
      </c>
    </row>
    <row r="264" s="13" customFormat="1">
      <c r="B264" s="260"/>
      <c r="C264" s="261"/>
      <c r="D264" s="247" t="s">
        <v>156</v>
      </c>
      <c r="E264" s="262" t="s">
        <v>21</v>
      </c>
      <c r="F264" s="263" t="s">
        <v>353</v>
      </c>
      <c r="G264" s="261"/>
      <c r="H264" s="264">
        <v>296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AT264" s="270" t="s">
        <v>156</v>
      </c>
      <c r="AU264" s="270" t="s">
        <v>80</v>
      </c>
      <c r="AV264" s="13" t="s">
        <v>82</v>
      </c>
      <c r="AW264" s="13" t="s">
        <v>36</v>
      </c>
      <c r="AX264" s="13" t="s">
        <v>73</v>
      </c>
      <c r="AY264" s="270" t="s">
        <v>133</v>
      </c>
    </row>
    <row r="265" s="14" customFormat="1">
      <c r="B265" s="271"/>
      <c r="C265" s="272"/>
      <c r="D265" s="247" t="s">
        <v>156</v>
      </c>
      <c r="E265" s="273" t="s">
        <v>21</v>
      </c>
      <c r="F265" s="274" t="s">
        <v>159</v>
      </c>
      <c r="G265" s="272"/>
      <c r="H265" s="275">
        <v>296</v>
      </c>
      <c r="I265" s="276"/>
      <c r="J265" s="272"/>
      <c r="K265" s="272"/>
      <c r="L265" s="277"/>
      <c r="M265" s="278"/>
      <c r="N265" s="279"/>
      <c r="O265" s="279"/>
      <c r="P265" s="279"/>
      <c r="Q265" s="279"/>
      <c r="R265" s="279"/>
      <c r="S265" s="279"/>
      <c r="T265" s="280"/>
      <c r="AT265" s="281" t="s">
        <v>156</v>
      </c>
      <c r="AU265" s="281" t="s">
        <v>80</v>
      </c>
      <c r="AV265" s="14" t="s">
        <v>141</v>
      </c>
      <c r="AW265" s="14" t="s">
        <v>36</v>
      </c>
      <c r="AX265" s="14" t="s">
        <v>80</v>
      </c>
      <c r="AY265" s="281" t="s">
        <v>133</v>
      </c>
    </row>
    <row r="266" s="1" customFormat="1" ht="16.5" customHeight="1">
      <c r="B266" s="46"/>
      <c r="C266" s="282" t="s">
        <v>354</v>
      </c>
      <c r="D266" s="282" t="s">
        <v>342</v>
      </c>
      <c r="E266" s="283" t="s">
        <v>355</v>
      </c>
      <c r="F266" s="284" t="s">
        <v>356</v>
      </c>
      <c r="G266" s="285" t="s">
        <v>239</v>
      </c>
      <c r="H266" s="286">
        <v>296</v>
      </c>
      <c r="I266" s="287"/>
      <c r="J266" s="288">
        <f>ROUND(I266*H266,2)</f>
        <v>0</v>
      </c>
      <c r="K266" s="284" t="s">
        <v>140</v>
      </c>
      <c r="L266" s="289"/>
      <c r="M266" s="290" t="s">
        <v>21</v>
      </c>
      <c r="N266" s="291" t="s">
        <v>46</v>
      </c>
      <c r="O266" s="47"/>
      <c r="P266" s="244">
        <f>O266*H266</f>
        <v>0</v>
      </c>
      <c r="Q266" s="244">
        <v>0.12</v>
      </c>
      <c r="R266" s="244">
        <f>Q266*H266</f>
        <v>35.519999999999996</v>
      </c>
      <c r="S266" s="244">
        <v>0</v>
      </c>
      <c r="T266" s="245">
        <f>S266*H266</f>
        <v>0</v>
      </c>
      <c r="AR266" s="24" t="s">
        <v>292</v>
      </c>
      <c r="AT266" s="24" t="s">
        <v>342</v>
      </c>
      <c r="AU266" s="24" t="s">
        <v>80</v>
      </c>
      <c r="AY266" s="24" t="s">
        <v>133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24" t="s">
        <v>141</v>
      </c>
      <c r="BK266" s="246">
        <f>ROUND(I266*H266,2)</f>
        <v>0</v>
      </c>
      <c r="BL266" s="24" t="s">
        <v>292</v>
      </c>
      <c r="BM266" s="24" t="s">
        <v>357</v>
      </c>
    </row>
    <row r="267" s="13" customFormat="1">
      <c r="B267" s="260"/>
      <c r="C267" s="261"/>
      <c r="D267" s="247" t="s">
        <v>156</v>
      </c>
      <c r="E267" s="262" t="s">
        <v>21</v>
      </c>
      <c r="F267" s="263" t="s">
        <v>353</v>
      </c>
      <c r="G267" s="261"/>
      <c r="H267" s="264">
        <v>296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AT267" s="270" t="s">
        <v>156</v>
      </c>
      <c r="AU267" s="270" t="s">
        <v>80</v>
      </c>
      <c r="AV267" s="13" t="s">
        <v>82</v>
      </c>
      <c r="AW267" s="13" t="s">
        <v>36</v>
      </c>
      <c r="AX267" s="13" t="s">
        <v>73</v>
      </c>
      <c r="AY267" s="270" t="s">
        <v>133</v>
      </c>
    </row>
    <row r="268" s="14" customFormat="1">
      <c r="B268" s="271"/>
      <c r="C268" s="272"/>
      <c r="D268" s="247" t="s">
        <v>156</v>
      </c>
      <c r="E268" s="273" t="s">
        <v>21</v>
      </c>
      <c r="F268" s="274" t="s">
        <v>159</v>
      </c>
      <c r="G268" s="272"/>
      <c r="H268" s="275">
        <v>296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AT268" s="281" t="s">
        <v>156</v>
      </c>
      <c r="AU268" s="281" t="s">
        <v>80</v>
      </c>
      <c r="AV268" s="14" t="s">
        <v>141</v>
      </c>
      <c r="AW268" s="14" t="s">
        <v>36</v>
      </c>
      <c r="AX268" s="14" t="s">
        <v>80</v>
      </c>
      <c r="AY268" s="281" t="s">
        <v>133</v>
      </c>
    </row>
    <row r="269" s="1" customFormat="1" ht="16.5" customHeight="1">
      <c r="B269" s="46"/>
      <c r="C269" s="282" t="s">
        <v>358</v>
      </c>
      <c r="D269" s="282" t="s">
        <v>342</v>
      </c>
      <c r="E269" s="283" t="s">
        <v>359</v>
      </c>
      <c r="F269" s="284" t="s">
        <v>360</v>
      </c>
      <c r="G269" s="285" t="s">
        <v>283</v>
      </c>
      <c r="H269" s="286">
        <v>14.16</v>
      </c>
      <c r="I269" s="287"/>
      <c r="J269" s="288">
        <f>ROUND(I269*H269,2)</f>
        <v>0</v>
      </c>
      <c r="K269" s="284" t="s">
        <v>140</v>
      </c>
      <c r="L269" s="289"/>
      <c r="M269" s="290" t="s">
        <v>21</v>
      </c>
      <c r="N269" s="291" t="s">
        <v>46</v>
      </c>
      <c r="O269" s="47"/>
      <c r="P269" s="244">
        <f>O269*H269</f>
        <v>0</v>
      </c>
      <c r="Q269" s="244">
        <v>1000</v>
      </c>
      <c r="R269" s="244">
        <f>Q269*H269</f>
        <v>14160</v>
      </c>
      <c r="S269" s="244">
        <v>0</v>
      </c>
      <c r="T269" s="245">
        <f>S269*H269</f>
        <v>0</v>
      </c>
      <c r="AR269" s="24" t="s">
        <v>292</v>
      </c>
      <c r="AT269" s="24" t="s">
        <v>342</v>
      </c>
      <c r="AU269" s="24" t="s">
        <v>80</v>
      </c>
      <c r="AY269" s="24" t="s">
        <v>133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141</v>
      </c>
      <c r="BK269" s="246">
        <f>ROUND(I269*H269,2)</f>
        <v>0</v>
      </c>
      <c r="BL269" s="24" t="s">
        <v>292</v>
      </c>
      <c r="BM269" s="24" t="s">
        <v>361</v>
      </c>
    </row>
    <row r="270" s="12" customFormat="1">
      <c r="B270" s="250"/>
      <c r="C270" s="251"/>
      <c r="D270" s="247" t="s">
        <v>156</v>
      </c>
      <c r="E270" s="252" t="s">
        <v>21</v>
      </c>
      <c r="F270" s="253" t="s">
        <v>362</v>
      </c>
      <c r="G270" s="251"/>
      <c r="H270" s="252" t="s">
        <v>21</v>
      </c>
      <c r="I270" s="254"/>
      <c r="J270" s="251"/>
      <c r="K270" s="251"/>
      <c r="L270" s="255"/>
      <c r="M270" s="256"/>
      <c r="N270" s="257"/>
      <c r="O270" s="257"/>
      <c r="P270" s="257"/>
      <c r="Q270" s="257"/>
      <c r="R270" s="257"/>
      <c r="S270" s="257"/>
      <c r="T270" s="258"/>
      <c r="AT270" s="259" t="s">
        <v>156</v>
      </c>
      <c r="AU270" s="259" t="s">
        <v>80</v>
      </c>
      <c r="AV270" s="12" t="s">
        <v>80</v>
      </c>
      <c r="AW270" s="12" t="s">
        <v>36</v>
      </c>
      <c r="AX270" s="12" t="s">
        <v>73</v>
      </c>
      <c r="AY270" s="259" t="s">
        <v>133</v>
      </c>
    </row>
    <row r="271" s="13" customFormat="1">
      <c r="B271" s="260"/>
      <c r="C271" s="261"/>
      <c r="D271" s="247" t="s">
        <v>156</v>
      </c>
      <c r="E271" s="262" t="s">
        <v>21</v>
      </c>
      <c r="F271" s="263" t="s">
        <v>363</v>
      </c>
      <c r="G271" s="261"/>
      <c r="H271" s="264">
        <v>8.1600000000000001</v>
      </c>
      <c r="I271" s="265"/>
      <c r="J271" s="261"/>
      <c r="K271" s="261"/>
      <c r="L271" s="266"/>
      <c r="M271" s="267"/>
      <c r="N271" s="268"/>
      <c r="O271" s="268"/>
      <c r="P271" s="268"/>
      <c r="Q271" s="268"/>
      <c r="R271" s="268"/>
      <c r="S271" s="268"/>
      <c r="T271" s="269"/>
      <c r="AT271" s="270" t="s">
        <v>156</v>
      </c>
      <c r="AU271" s="270" t="s">
        <v>80</v>
      </c>
      <c r="AV271" s="13" t="s">
        <v>82</v>
      </c>
      <c r="AW271" s="13" t="s">
        <v>36</v>
      </c>
      <c r="AX271" s="13" t="s">
        <v>73</v>
      </c>
      <c r="AY271" s="270" t="s">
        <v>133</v>
      </c>
    </row>
    <row r="272" s="12" customFormat="1">
      <c r="B272" s="250"/>
      <c r="C272" s="251"/>
      <c r="D272" s="247" t="s">
        <v>156</v>
      </c>
      <c r="E272" s="252" t="s">
        <v>21</v>
      </c>
      <c r="F272" s="253" t="s">
        <v>180</v>
      </c>
      <c r="G272" s="251"/>
      <c r="H272" s="252" t="s">
        <v>21</v>
      </c>
      <c r="I272" s="254"/>
      <c r="J272" s="251"/>
      <c r="K272" s="251"/>
      <c r="L272" s="255"/>
      <c r="M272" s="256"/>
      <c r="N272" s="257"/>
      <c r="O272" s="257"/>
      <c r="P272" s="257"/>
      <c r="Q272" s="257"/>
      <c r="R272" s="257"/>
      <c r="S272" s="257"/>
      <c r="T272" s="258"/>
      <c r="AT272" s="259" t="s">
        <v>156</v>
      </c>
      <c r="AU272" s="259" t="s">
        <v>80</v>
      </c>
      <c r="AV272" s="12" t="s">
        <v>80</v>
      </c>
      <c r="AW272" s="12" t="s">
        <v>36</v>
      </c>
      <c r="AX272" s="12" t="s">
        <v>73</v>
      </c>
      <c r="AY272" s="259" t="s">
        <v>133</v>
      </c>
    </row>
    <row r="273" s="13" customFormat="1">
      <c r="B273" s="260"/>
      <c r="C273" s="261"/>
      <c r="D273" s="247" t="s">
        <v>156</v>
      </c>
      <c r="E273" s="262" t="s">
        <v>21</v>
      </c>
      <c r="F273" s="263" t="s">
        <v>364</v>
      </c>
      <c r="G273" s="261"/>
      <c r="H273" s="264">
        <v>6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AT273" s="270" t="s">
        <v>156</v>
      </c>
      <c r="AU273" s="270" t="s">
        <v>80</v>
      </c>
      <c r="AV273" s="13" t="s">
        <v>82</v>
      </c>
      <c r="AW273" s="13" t="s">
        <v>36</v>
      </c>
      <c r="AX273" s="13" t="s">
        <v>73</v>
      </c>
      <c r="AY273" s="270" t="s">
        <v>133</v>
      </c>
    </row>
    <row r="274" s="14" customFormat="1">
      <c r="B274" s="271"/>
      <c r="C274" s="272"/>
      <c r="D274" s="247" t="s">
        <v>156</v>
      </c>
      <c r="E274" s="273" t="s">
        <v>21</v>
      </c>
      <c r="F274" s="274" t="s">
        <v>159</v>
      </c>
      <c r="G274" s="272"/>
      <c r="H274" s="275">
        <v>14.16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AT274" s="281" t="s">
        <v>156</v>
      </c>
      <c r="AU274" s="281" t="s">
        <v>80</v>
      </c>
      <c r="AV274" s="14" t="s">
        <v>141</v>
      </c>
      <c r="AW274" s="14" t="s">
        <v>36</v>
      </c>
      <c r="AX274" s="14" t="s">
        <v>80</v>
      </c>
      <c r="AY274" s="281" t="s">
        <v>133</v>
      </c>
    </row>
    <row r="275" s="1" customFormat="1" ht="16.5" customHeight="1">
      <c r="B275" s="46"/>
      <c r="C275" s="282" t="s">
        <v>365</v>
      </c>
      <c r="D275" s="282" t="s">
        <v>342</v>
      </c>
      <c r="E275" s="283" t="s">
        <v>366</v>
      </c>
      <c r="F275" s="284" t="s">
        <v>367</v>
      </c>
      <c r="G275" s="285" t="s">
        <v>283</v>
      </c>
      <c r="H275" s="286">
        <v>6</v>
      </c>
      <c r="I275" s="287"/>
      <c r="J275" s="288">
        <f>ROUND(I275*H275,2)</f>
        <v>0</v>
      </c>
      <c r="K275" s="284" t="s">
        <v>140</v>
      </c>
      <c r="L275" s="289"/>
      <c r="M275" s="290" t="s">
        <v>21</v>
      </c>
      <c r="N275" s="291" t="s">
        <v>46</v>
      </c>
      <c r="O275" s="47"/>
      <c r="P275" s="244">
        <f>O275*H275</f>
        <v>0</v>
      </c>
      <c r="Q275" s="244">
        <v>1000</v>
      </c>
      <c r="R275" s="244">
        <f>Q275*H275</f>
        <v>6000</v>
      </c>
      <c r="S275" s="244">
        <v>0</v>
      </c>
      <c r="T275" s="245">
        <f>S275*H275</f>
        <v>0</v>
      </c>
      <c r="AR275" s="24" t="s">
        <v>292</v>
      </c>
      <c r="AT275" s="24" t="s">
        <v>342</v>
      </c>
      <c r="AU275" s="24" t="s">
        <v>80</v>
      </c>
      <c r="AY275" s="24" t="s">
        <v>133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4" t="s">
        <v>141</v>
      </c>
      <c r="BK275" s="246">
        <f>ROUND(I275*H275,2)</f>
        <v>0</v>
      </c>
      <c r="BL275" s="24" t="s">
        <v>292</v>
      </c>
      <c r="BM275" s="24" t="s">
        <v>368</v>
      </c>
    </row>
    <row r="276" s="1" customFormat="1">
      <c r="B276" s="46"/>
      <c r="C276" s="74"/>
      <c r="D276" s="247" t="s">
        <v>145</v>
      </c>
      <c r="E276" s="74"/>
      <c r="F276" s="248" t="s">
        <v>369</v>
      </c>
      <c r="G276" s="74"/>
      <c r="H276" s="74"/>
      <c r="I276" s="203"/>
      <c r="J276" s="74"/>
      <c r="K276" s="74"/>
      <c r="L276" s="72"/>
      <c r="M276" s="249"/>
      <c r="N276" s="47"/>
      <c r="O276" s="47"/>
      <c r="P276" s="47"/>
      <c r="Q276" s="47"/>
      <c r="R276" s="47"/>
      <c r="S276" s="47"/>
      <c r="T276" s="95"/>
      <c r="AT276" s="24" t="s">
        <v>145</v>
      </c>
      <c r="AU276" s="24" t="s">
        <v>80</v>
      </c>
    </row>
    <row r="277" s="13" customFormat="1">
      <c r="B277" s="260"/>
      <c r="C277" s="261"/>
      <c r="D277" s="247" t="s">
        <v>156</v>
      </c>
      <c r="E277" s="262" t="s">
        <v>21</v>
      </c>
      <c r="F277" s="263" t="s">
        <v>370</v>
      </c>
      <c r="G277" s="261"/>
      <c r="H277" s="264">
        <v>6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AT277" s="270" t="s">
        <v>156</v>
      </c>
      <c r="AU277" s="270" t="s">
        <v>80</v>
      </c>
      <c r="AV277" s="13" t="s">
        <v>82</v>
      </c>
      <c r="AW277" s="13" t="s">
        <v>36</v>
      </c>
      <c r="AX277" s="13" t="s">
        <v>73</v>
      </c>
      <c r="AY277" s="270" t="s">
        <v>133</v>
      </c>
    </row>
    <row r="278" s="14" customFormat="1">
      <c r="B278" s="271"/>
      <c r="C278" s="272"/>
      <c r="D278" s="247" t="s">
        <v>156</v>
      </c>
      <c r="E278" s="273" t="s">
        <v>21</v>
      </c>
      <c r="F278" s="274" t="s">
        <v>159</v>
      </c>
      <c r="G278" s="272"/>
      <c r="H278" s="275">
        <v>6</v>
      </c>
      <c r="I278" s="276"/>
      <c r="J278" s="272"/>
      <c r="K278" s="272"/>
      <c r="L278" s="277"/>
      <c r="M278" s="278"/>
      <c r="N278" s="279"/>
      <c r="O278" s="279"/>
      <c r="P278" s="279"/>
      <c r="Q278" s="279"/>
      <c r="R278" s="279"/>
      <c r="S278" s="279"/>
      <c r="T278" s="280"/>
      <c r="AT278" s="281" t="s">
        <v>156</v>
      </c>
      <c r="AU278" s="281" t="s">
        <v>80</v>
      </c>
      <c r="AV278" s="14" t="s">
        <v>141</v>
      </c>
      <c r="AW278" s="14" t="s">
        <v>36</v>
      </c>
      <c r="AX278" s="14" t="s">
        <v>80</v>
      </c>
      <c r="AY278" s="281" t="s">
        <v>133</v>
      </c>
    </row>
    <row r="279" s="1" customFormat="1" ht="16.5" customHeight="1">
      <c r="B279" s="46"/>
      <c r="C279" s="282" t="s">
        <v>371</v>
      </c>
      <c r="D279" s="282" t="s">
        <v>342</v>
      </c>
      <c r="E279" s="283" t="s">
        <v>372</v>
      </c>
      <c r="F279" s="284" t="s">
        <v>373</v>
      </c>
      <c r="G279" s="285" t="s">
        <v>239</v>
      </c>
      <c r="H279" s="286">
        <v>5124</v>
      </c>
      <c r="I279" s="287"/>
      <c r="J279" s="288">
        <f>ROUND(I279*H279,2)</f>
        <v>0</v>
      </c>
      <c r="K279" s="284" t="s">
        <v>140</v>
      </c>
      <c r="L279" s="289"/>
      <c r="M279" s="290" t="s">
        <v>21</v>
      </c>
      <c r="N279" s="291" t="s">
        <v>46</v>
      </c>
      <c r="O279" s="47"/>
      <c r="P279" s="244">
        <f>O279*H279</f>
        <v>0</v>
      </c>
      <c r="Q279" s="244">
        <v>0.089999999999999997</v>
      </c>
      <c r="R279" s="244">
        <f>Q279*H279</f>
        <v>461.15999999999997</v>
      </c>
      <c r="S279" s="244">
        <v>0</v>
      </c>
      <c r="T279" s="245">
        <f>S279*H279</f>
        <v>0</v>
      </c>
      <c r="AR279" s="24" t="s">
        <v>292</v>
      </c>
      <c r="AT279" s="24" t="s">
        <v>342</v>
      </c>
      <c r="AU279" s="24" t="s">
        <v>80</v>
      </c>
      <c r="AY279" s="24" t="s">
        <v>133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24" t="s">
        <v>141</v>
      </c>
      <c r="BK279" s="246">
        <f>ROUND(I279*H279,2)</f>
        <v>0</v>
      </c>
      <c r="BL279" s="24" t="s">
        <v>292</v>
      </c>
      <c r="BM279" s="24" t="s">
        <v>374</v>
      </c>
    </row>
    <row r="280" s="12" customFormat="1">
      <c r="B280" s="250"/>
      <c r="C280" s="251"/>
      <c r="D280" s="247" t="s">
        <v>156</v>
      </c>
      <c r="E280" s="252" t="s">
        <v>21</v>
      </c>
      <c r="F280" s="253" t="s">
        <v>375</v>
      </c>
      <c r="G280" s="251"/>
      <c r="H280" s="252" t="s">
        <v>21</v>
      </c>
      <c r="I280" s="254"/>
      <c r="J280" s="251"/>
      <c r="K280" s="251"/>
      <c r="L280" s="255"/>
      <c r="M280" s="256"/>
      <c r="N280" s="257"/>
      <c r="O280" s="257"/>
      <c r="P280" s="257"/>
      <c r="Q280" s="257"/>
      <c r="R280" s="257"/>
      <c r="S280" s="257"/>
      <c r="T280" s="258"/>
      <c r="AT280" s="259" t="s">
        <v>156</v>
      </c>
      <c r="AU280" s="259" t="s">
        <v>80</v>
      </c>
      <c r="AV280" s="12" t="s">
        <v>80</v>
      </c>
      <c r="AW280" s="12" t="s">
        <v>36</v>
      </c>
      <c r="AX280" s="12" t="s">
        <v>73</v>
      </c>
      <c r="AY280" s="259" t="s">
        <v>133</v>
      </c>
    </row>
    <row r="281" s="13" customFormat="1">
      <c r="B281" s="260"/>
      <c r="C281" s="261"/>
      <c r="D281" s="247" t="s">
        <v>156</v>
      </c>
      <c r="E281" s="262" t="s">
        <v>21</v>
      </c>
      <c r="F281" s="263" t="s">
        <v>376</v>
      </c>
      <c r="G281" s="261"/>
      <c r="H281" s="264">
        <v>4828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AT281" s="270" t="s">
        <v>156</v>
      </c>
      <c r="AU281" s="270" t="s">
        <v>80</v>
      </c>
      <c r="AV281" s="13" t="s">
        <v>82</v>
      </c>
      <c r="AW281" s="13" t="s">
        <v>36</v>
      </c>
      <c r="AX281" s="13" t="s">
        <v>73</v>
      </c>
      <c r="AY281" s="270" t="s">
        <v>133</v>
      </c>
    </row>
    <row r="282" s="12" customFormat="1">
      <c r="B282" s="250"/>
      <c r="C282" s="251"/>
      <c r="D282" s="247" t="s">
        <v>156</v>
      </c>
      <c r="E282" s="252" t="s">
        <v>21</v>
      </c>
      <c r="F282" s="253" t="s">
        <v>377</v>
      </c>
      <c r="G282" s="251"/>
      <c r="H282" s="252" t="s">
        <v>21</v>
      </c>
      <c r="I282" s="254"/>
      <c r="J282" s="251"/>
      <c r="K282" s="251"/>
      <c r="L282" s="255"/>
      <c r="M282" s="256"/>
      <c r="N282" s="257"/>
      <c r="O282" s="257"/>
      <c r="P282" s="257"/>
      <c r="Q282" s="257"/>
      <c r="R282" s="257"/>
      <c r="S282" s="257"/>
      <c r="T282" s="258"/>
      <c r="AT282" s="259" t="s">
        <v>156</v>
      </c>
      <c r="AU282" s="259" t="s">
        <v>80</v>
      </c>
      <c r="AV282" s="12" t="s">
        <v>80</v>
      </c>
      <c r="AW282" s="12" t="s">
        <v>36</v>
      </c>
      <c r="AX282" s="12" t="s">
        <v>73</v>
      </c>
      <c r="AY282" s="259" t="s">
        <v>133</v>
      </c>
    </row>
    <row r="283" s="13" customFormat="1">
      <c r="B283" s="260"/>
      <c r="C283" s="261"/>
      <c r="D283" s="247" t="s">
        <v>156</v>
      </c>
      <c r="E283" s="262" t="s">
        <v>21</v>
      </c>
      <c r="F283" s="263" t="s">
        <v>378</v>
      </c>
      <c r="G283" s="261"/>
      <c r="H283" s="264">
        <v>296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AT283" s="270" t="s">
        <v>156</v>
      </c>
      <c r="AU283" s="270" t="s">
        <v>80</v>
      </c>
      <c r="AV283" s="13" t="s">
        <v>82</v>
      </c>
      <c r="AW283" s="13" t="s">
        <v>36</v>
      </c>
      <c r="AX283" s="13" t="s">
        <v>73</v>
      </c>
      <c r="AY283" s="270" t="s">
        <v>133</v>
      </c>
    </row>
    <row r="284" s="14" customFormat="1">
      <c r="B284" s="271"/>
      <c r="C284" s="272"/>
      <c r="D284" s="247" t="s">
        <v>156</v>
      </c>
      <c r="E284" s="273" t="s">
        <v>21</v>
      </c>
      <c r="F284" s="274" t="s">
        <v>159</v>
      </c>
      <c r="G284" s="272"/>
      <c r="H284" s="275">
        <v>5124</v>
      </c>
      <c r="I284" s="276"/>
      <c r="J284" s="272"/>
      <c r="K284" s="272"/>
      <c r="L284" s="277"/>
      <c r="M284" s="278"/>
      <c r="N284" s="279"/>
      <c r="O284" s="279"/>
      <c r="P284" s="279"/>
      <c r="Q284" s="279"/>
      <c r="R284" s="279"/>
      <c r="S284" s="279"/>
      <c r="T284" s="280"/>
      <c r="AT284" s="281" t="s">
        <v>156</v>
      </c>
      <c r="AU284" s="281" t="s">
        <v>80</v>
      </c>
      <c r="AV284" s="14" t="s">
        <v>141</v>
      </c>
      <c r="AW284" s="14" t="s">
        <v>36</v>
      </c>
      <c r="AX284" s="14" t="s">
        <v>80</v>
      </c>
      <c r="AY284" s="281" t="s">
        <v>133</v>
      </c>
    </row>
    <row r="285" s="1" customFormat="1" ht="16.5" customHeight="1">
      <c r="B285" s="46"/>
      <c r="C285" s="282" t="s">
        <v>379</v>
      </c>
      <c r="D285" s="282" t="s">
        <v>342</v>
      </c>
      <c r="E285" s="283" t="s">
        <v>380</v>
      </c>
      <c r="F285" s="284" t="s">
        <v>381</v>
      </c>
      <c r="G285" s="285" t="s">
        <v>239</v>
      </c>
      <c r="H285" s="286">
        <v>4828</v>
      </c>
      <c r="I285" s="287"/>
      <c r="J285" s="288">
        <f>ROUND(I285*H285,2)</f>
        <v>0</v>
      </c>
      <c r="K285" s="284" t="s">
        <v>140</v>
      </c>
      <c r="L285" s="289"/>
      <c r="M285" s="290" t="s">
        <v>21</v>
      </c>
      <c r="N285" s="291" t="s">
        <v>46</v>
      </c>
      <c r="O285" s="47"/>
      <c r="P285" s="244">
        <f>O285*H285</f>
        <v>0</v>
      </c>
      <c r="Q285" s="244">
        <v>0.40999999999999998</v>
      </c>
      <c r="R285" s="244">
        <f>Q285*H285</f>
        <v>1979.4799999999998</v>
      </c>
      <c r="S285" s="244">
        <v>0</v>
      </c>
      <c r="T285" s="245">
        <f>S285*H285</f>
        <v>0</v>
      </c>
      <c r="AR285" s="24" t="s">
        <v>292</v>
      </c>
      <c r="AT285" s="24" t="s">
        <v>342</v>
      </c>
      <c r="AU285" s="24" t="s">
        <v>80</v>
      </c>
      <c r="AY285" s="24" t="s">
        <v>133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24" t="s">
        <v>141</v>
      </c>
      <c r="BK285" s="246">
        <f>ROUND(I285*H285,2)</f>
        <v>0</v>
      </c>
      <c r="BL285" s="24" t="s">
        <v>292</v>
      </c>
      <c r="BM285" s="24" t="s">
        <v>382</v>
      </c>
    </row>
    <row r="286" s="1" customFormat="1" ht="16.5" customHeight="1">
      <c r="B286" s="46"/>
      <c r="C286" s="282" t="s">
        <v>383</v>
      </c>
      <c r="D286" s="282" t="s">
        <v>342</v>
      </c>
      <c r="E286" s="283" t="s">
        <v>384</v>
      </c>
      <c r="F286" s="284" t="s">
        <v>385</v>
      </c>
      <c r="G286" s="285" t="s">
        <v>239</v>
      </c>
      <c r="H286" s="286">
        <v>4828</v>
      </c>
      <c r="I286" s="287"/>
      <c r="J286" s="288">
        <f>ROUND(I286*H286,2)</f>
        <v>0</v>
      </c>
      <c r="K286" s="284" t="s">
        <v>140</v>
      </c>
      <c r="L286" s="289"/>
      <c r="M286" s="290" t="s">
        <v>21</v>
      </c>
      <c r="N286" s="291" t="s">
        <v>46</v>
      </c>
      <c r="O286" s="47"/>
      <c r="P286" s="244">
        <f>O286*H286</f>
        <v>0</v>
      </c>
      <c r="Q286" s="244">
        <v>0.14999999999999999</v>
      </c>
      <c r="R286" s="244">
        <f>Q286*H286</f>
        <v>724.19999999999993</v>
      </c>
      <c r="S286" s="244">
        <v>0</v>
      </c>
      <c r="T286" s="245">
        <f>S286*H286</f>
        <v>0</v>
      </c>
      <c r="AR286" s="24" t="s">
        <v>292</v>
      </c>
      <c r="AT286" s="24" t="s">
        <v>342</v>
      </c>
      <c r="AU286" s="24" t="s">
        <v>80</v>
      </c>
      <c r="AY286" s="24" t="s">
        <v>133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24" t="s">
        <v>141</v>
      </c>
      <c r="BK286" s="246">
        <f>ROUND(I286*H286,2)</f>
        <v>0</v>
      </c>
      <c r="BL286" s="24" t="s">
        <v>292</v>
      </c>
      <c r="BM286" s="24" t="s">
        <v>386</v>
      </c>
    </row>
    <row r="287" s="1" customFormat="1" ht="16.5" customHeight="1">
      <c r="B287" s="46"/>
      <c r="C287" s="282" t="s">
        <v>387</v>
      </c>
      <c r="D287" s="282" t="s">
        <v>342</v>
      </c>
      <c r="E287" s="283" t="s">
        <v>388</v>
      </c>
      <c r="F287" s="284" t="s">
        <v>389</v>
      </c>
      <c r="G287" s="285" t="s">
        <v>239</v>
      </c>
      <c r="H287" s="286">
        <v>4828</v>
      </c>
      <c r="I287" s="287"/>
      <c r="J287" s="288">
        <f>ROUND(I287*H287,2)</f>
        <v>0</v>
      </c>
      <c r="K287" s="284" t="s">
        <v>140</v>
      </c>
      <c r="L287" s="289"/>
      <c r="M287" s="290" t="s">
        <v>21</v>
      </c>
      <c r="N287" s="291" t="s">
        <v>46</v>
      </c>
      <c r="O287" s="47"/>
      <c r="P287" s="244">
        <f>O287*H287</f>
        <v>0</v>
      </c>
      <c r="Q287" s="244">
        <v>0.050000000000000003</v>
      </c>
      <c r="R287" s="244">
        <f>Q287*H287</f>
        <v>241.40000000000001</v>
      </c>
      <c r="S287" s="244">
        <v>0</v>
      </c>
      <c r="T287" s="245">
        <f>S287*H287</f>
        <v>0</v>
      </c>
      <c r="AR287" s="24" t="s">
        <v>292</v>
      </c>
      <c r="AT287" s="24" t="s">
        <v>342</v>
      </c>
      <c r="AU287" s="24" t="s">
        <v>80</v>
      </c>
      <c r="AY287" s="24" t="s">
        <v>133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4" t="s">
        <v>141</v>
      </c>
      <c r="BK287" s="246">
        <f>ROUND(I287*H287,2)</f>
        <v>0</v>
      </c>
      <c r="BL287" s="24" t="s">
        <v>292</v>
      </c>
      <c r="BM287" s="24" t="s">
        <v>390</v>
      </c>
    </row>
    <row r="288" s="1" customFormat="1" ht="16.5" customHeight="1">
      <c r="B288" s="46"/>
      <c r="C288" s="282" t="s">
        <v>391</v>
      </c>
      <c r="D288" s="282" t="s">
        <v>342</v>
      </c>
      <c r="E288" s="283" t="s">
        <v>392</v>
      </c>
      <c r="F288" s="284" t="s">
        <v>393</v>
      </c>
      <c r="G288" s="285" t="s">
        <v>239</v>
      </c>
      <c r="H288" s="286">
        <v>2414</v>
      </c>
      <c r="I288" s="287"/>
      <c r="J288" s="288">
        <f>ROUND(I288*H288,2)</f>
        <v>0</v>
      </c>
      <c r="K288" s="284" t="s">
        <v>140</v>
      </c>
      <c r="L288" s="289"/>
      <c r="M288" s="290" t="s">
        <v>21</v>
      </c>
      <c r="N288" s="291" t="s">
        <v>46</v>
      </c>
      <c r="O288" s="47"/>
      <c r="P288" s="244">
        <f>O288*H288</f>
        <v>0</v>
      </c>
      <c r="Q288" s="244">
        <v>0.17999999999999999</v>
      </c>
      <c r="R288" s="244">
        <f>Q288*H288</f>
        <v>434.51999999999998</v>
      </c>
      <c r="S288" s="244">
        <v>0</v>
      </c>
      <c r="T288" s="245">
        <f>S288*H288</f>
        <v>0</v>
      </c>
      <c r="AR288" s="24" t="s">
        <v>292</v>
      </c>
      <c r="AT288" s="24" t="s">
        <v>342</v>
      </c>
      <c r="AU288" s="24" t="s">
        <v>80</v>
      </c>
      <c r="AY288" s="24" t="s">
        <v>133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24" t="s">
        <v>141</v>
      </c>
      <c r="BK288" s="246">
        <f>ROUND(I288*H288,2)</f>
        <v>0</v>
      </c>
      <c r="BL288" s="24" t="s">
        <v>292</v>
      </c>
      <c r="BM288" s="24" t="s">
        <v>394</v>
      </c>
    </row>
    <row r="289" s="1" customFormat="1" ht="16.5" customHeight="1">
      <c r="B289" s="46"/>
      <c r="C289" s="282" t="s">
        <v>395</v>
      </c>
      <c r="D289" s="282" t="s">
        <v>342</v>
      </c>
      <c r="E289" s="283" t="s">
        <v>396</v>
      </c>
      <c r="F289" s="284" t="s">
        <v>397</v>
      </c>
      <c r="G289" s="285" t="s">
        <v>283</v>
      </c>
      <c r="H289" s="286">
        <v>11.25</v>
      </c>
      <c r="I289" s="287"/>
      <c r="J289" s="288">
        <f>ROUND(I289*H289,2)</f>
        <v>0</v>
      </c>
      <c r="K289" s="284" t="s">
        <v>140</v>
      </c>
      <c r="L289" s="289"/>
      <c r="M289" s="290" t="s">
        <v>21</v>
      </c>
      <c r="N289" s="291" t="s">
        <v>46</v>
      </c>
      <c r="O289" s="47"/>
      <c r="P289" s="244">
        <f>O289*H289</f>
        <v>0</v>
      </c>
      <c r="Q289" s="244">
        <v>1000</v>
      </c>
      <c r="R289" s="244">
        <f>Q289*H289</f>
        <v>11250</v>
      </c>
      <c r="S289" s="244">
        <v>0</v>
      </c>
      <c r="T289" s="245">
        <f>S289*H289</f>
        <v>0</v>
      </c>
      <c r="AR289" s="24" t="s">
        <v>188</v>
      </c>
      <c r="AT289" s="24" t="s">
        <v>342</v>
      </c>
      <c r="AU289" s="24" t="s">
        <v>80</v>
      </c>
      <c r="AY289" s="24" t="s">
        <v>133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141</v>
      </c>
      <c r="BK289" s="246">
        <f>ROUND(I289*H289,2)</f>
        <v>0</v>
      </c>
      <c r="BL289" s="24" t="s">
        <v>141</v>
      </c>
      <c r="BM289" s="24" t="s">
        <v>398</v>
      </c>
    </row>
    <row r="290" s="13" customFormat="1">
      <c r="B290" s="260"/>
      <c r="C290" s="261"/>
      <c r="D290" s="247" t="s">
        <v>156</v>
      </c>
      <c r="E290" s="262" t="s">
        <v>21</v>
      </c>
      <c r="F290" s="263" t="s">
        <v>399</v>
      </c>
      <c r="G290" s="261"/>
      <c r="H290" s="264">
        <v>11.25</v>
      </c>
      <c r="I290" s="265"/>
      <c r="J290" s="261"/>
      <c r="K290" s="261"/>
      <c r="L290" s="266"/>
      <c r="M290" s="267"/>
      <c r="N290" s="268"/>
      <c r="O290" s="268"/>
      <c r="P290" s="268"/>
      <c r="Q290" s="268"/>
      <c r="R290" s="268"/>
      <c r="S290" s="268"/>
      <c r="T290" s="269"/>
      <c r="AT290" s="270" t="s">
        <v>156</v>
      </c>
      <c r="AU290" s="270" t="s">
        <v>80</v>
      </c>
      <c r="AV290" s="13" t="s">
        <v>82</v>
      </c>
      <c r="AW290" s="13" t="s">
        <v>36</v>
      </c>
      <c r="AX290" s="13" t="s">
        <v>73</v>
      </c>
      <c r="AY290" s="270" t="s">
        <v>133</v>
      </c>
    </row>
    <row r="291" s="14" customFormat="1">
      <c r="B291" s="271"/>
      <c r="C291" s="272"/>
      <c r="D291" s="247" t="s">
        <v>156</v>
      </c>
      <c r="E291" s="273" t="s">
        <v>21</v>
      </c>
      <c r="F291" s="274" t="s">
        <v>159</v>
      </c>
      <c r="G291" s="272"/>
      <c r="H291" s="275">
        <v>11.25</v>
      </c>
      <c r="I291" s="276"/>
      <c r="J291" s="272"/>
      <c r="K291" s="272"/>
      <c r="L291" s="277"/>
      <c r="M291" s="278"/>
      <c r="N291" s="279"/>
      <c r="O291" s="279"/>
      <c r="P291" s="279"/>
      <c r="Q291" s="279"/>
      <c r="R291" s="279"/>
      <c r="S291" s="279"/>
      <c r="T291" s="280"/>
      <c r="AT291" s="281" t="s">
        <v>156</v>
      </c>
      <c r="AU291" s="281" t="s">
        <v>80</v>
      </c>
      <c r="AV291" s="14" t="s">
        <v>141</v>
      </c>
      <c r="AW291" s="14" t="s">
        <v>36</v>
      </c>
      <c r="AX291" s="14" t="s">
        <v>80</v>
      </c>
      <c r="AY291" s="281" t="s">
        <v>133</v>
      </c>
    </row>
    <row r="292" s="1" customFormat="1" ht="16.5" customHeight="1">
      <c r="B292" s="46"/>
      <c r="C292" s="282" t="s">
        <v>400</v>
      </c>
      <c r="D292" s="282" t="s">
        <v>342</v>
      </c>
      <c r="E292" s="283" t="s">
        <v>401</v>
      </c>
      <c r="F292" s="284" t="s">
        <v>402</v>
      </c>
      <c r="G292" s="285" t="s">
        <v>283</v>
      </c>
      <c r="H292" s="286">
        <v>3.75</v>
      </c>
      <c r="I292" s="287"/>
      <c r="J292" s="288">
        <f>ROUND(I292*H292,2)</f>
        <v>0</v>
      </c>
      <c r="K292" s="284" t="s">
        <v>140</v>
      </c>
      <c r="L292" s="289"/>
      <c r="M292" s="290" t="s">
        <v>21</v>
      </c>
      <c r="N292" s="291" t="s">
        <v>46</v>
      </c>
      <c r="O292" s="47"/>
      <c r="P292" s="244">
        <f>O292*H292</f>
        <v>0</v>
      </c>
      <c r="Q292" s="244">
        <v>1000</v>
      </c>
      <c r="R292" s="244">
        <f>Q292*H292</f>
        <v>3750</v>
      </c>
      <c r="S292" s="244">
        <v>0</v>
      </c>
      <c r="T292" s="245">
        <f>S292*H292</f>
        <v>0</v>
      </c>
      <c r="AR292" s="24" t="s">
        <v>188</v>
      </c>
      <c r="AT292" s="24" t="s">
        <v>342</v>
      </c>
      <c r="AU292" s="24" t="s">
        <v>80</v>
      </c>
      <c r="AY292" s="24" t="s">
        <v>133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24" t="s">
        <v>141</v>
      </c>
      <c r="BK292" s="246">
        <f>ROUND(I292*H292,2)</f>
        <v>0</v>
      </c>
      <c r="BL292" s="24" t="s">
        <v>141</v>
      </c>
      <c r="BM292" s="24" t="s">
        <v>403</v>
      </c>
    </row>
    <row r="293" s="13" customFormat="1">
      <c r="B293" s="260"/>
      <c r="C293" s="261"/>
      <c r="D293" s="247" t="s">
        <v>156</v>
      </c>
      <c r="E293" s="262" t="s">
        <v>21</v>
      </c>
      <c r="F293" s="263" t="s">
        <v>404</v>
      </c>
      <c r="G293" s="261"/>
      <c r="H293" s="264">
        <v>3.75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AT293" s="270" t="s">
        <v>156</v>
      </c>
      <c r="AU293" s="270" t="s">
        <v>80</v>
      </c>
      <c r="AV293" s="13" t="s">
        <v>82</v>
      </c>
      <c r="AW293" s="13" t="s">
        <v>36</v>
      </c>
      <c r="AX293" s="13" t="s">
        <v>73</v>
      </c>
      <c r="AY293" s="270" t="s">
        <v>133</v>
      </c>
    </row>
    <row r="294" s="14" customFormat="1">
      <c r="B294" s="271"/>
      <c r="C294" s="272"/>
      <c r="D294" s="247" t="s">
        <v>156</v>
      </c>
      <c r="E294" s="273" t="s">
        <v>21</v>
      </c>
      <c r="F294" s="274" t="s">
        <v>159</v>
      </c>
      <c r="G294" s="272"/>
      <c r="H294" s="275">
        <v>3.75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AT294" s="281" t="s">
        <v>156</v>
      </c>
      <c r="AU294" s="281" t="s">
        <v>80</v>
      </c>
      <c r="AV294" s="14" t="s">
        <v>141</v>
      </c>
      <c r="AW294" s="14" t="s">
        <v>36</v>
      </c>
      <c r="AX294" s="14" t="s">
        <v>80</v>
      </c>
      <c r="AY294" s="281" t="s">
        <v>133</v>
      </c>
    </row>
    <row r="295" s="1" customFormat="1" ht="16.5" customHeight="1">
      <c r="B295" s="46"/>
      <c r="C295" s="282" t="s">
        <v>405</v>
      </c>
      <c r="D295" s="282" t="s">
        <v>342</v>
      </c>
      <c r="E295" s="283" t="s">
        <v>406</v>
      </c>
      <c r="F295" s="284" t="s">
        <v>407</v>
      </c>
      <c r="G295" s="285" t="s">
        <v>153</v>
      </c>
      <c r="H295" s="286">
        <v>30</v>
      </c>
      <c r="I295" s="287"/>
      <c r="J295" s="288">
        <f>ROUND(I295*H295,2)</f>
        <v>0</v>
      </c>
      <c r="K295" s="284" t="s">
        <v>140</v>
      </c>
      <c r="L295" s="289"/>
      <c r="M295" s="290" t="s">
        <v>21</v>
      </c>
      <c r="N295" s="291" t="s">
        <v>46</v>
      </c>
      <c r="O295" s="47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AR295" s="24" t="s">
        <v>188</v>
      </c>
      <c r="AT295" s="24" t="s">
        <v>342</v>
      </c>
      <c r="AU295" s="24" t="s">
        <v>80</v>
      </c>
      <c r="AY295" s="24" t="s">
        <v>133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4" t="s">
        <v>141</v>
      </c>
      <c r="BK295" s="246">
        <f>ROUND(I295*H295,2)</f>
        <v>0</v>
      </c>
      <c r="BL295" s="24" t="s">
        <v>141</v>
      </c>
      <c r="BM295" s="24" t="s">
        <v>408</v>
      </c>
    </row>
    <row r="296" s="1" customFormat="1">
      <c r="B296" s="46"/>
      <c r="C296" s="74"/>
      <c r="D296" s="247" t="s">
        <v>145</v>
      </c>
      <c r="E296" s="74"/>
      <c r="F296" s="248" t="s">
        <v>409</v>
      </c>
      <c r="G296" s="74"/>
      <c r="H296" s="74"/>
      <c r="I296" s="203"/>
      <c r="J296" s="74"/>
      <c r="K296" s="74"/>
      <c r="L296" s="72"/>
      <c r="M296" s="249"/>
      <c r="N296" s="47"/>
      <c r="O296" s="47"/>
      <c r="P296" s="47"/>
      <c r="Q296" s="47"/>
      <c r="R296" s="47"/>
      <c r="S296" s="47"/>
      <c r="T296" s="95"/>
      <c r="AT296" s="24" t="s">
        <v>145</v>
      </c>
      <c r="AU296" s="24" t="s">
        <v>80</v>
      </c>
    </row>
    <row r="297" s="1" customFormat="1" ht="16.5" customHeight="1">
      <c r="B297" s="46"/>
      <c r="C297" s="282" t="s">
        <v>410</v>
      </c>
      <c r="D297" s="282" t="s">
        <v>342</v>
      </c>
      <c r="E297" s="283" t="s">
        <v>411</v>
      </c>
      <c r="F297" s="284" t="s">
        <v>412</v>
      </c>
      <c r="G297" s="285" t="s">
        <v>177</v>
      </c>
      <c r="H297" s="286">
        <v>0.223</v>
      </c>
      <c r="I297" s="287"/>
      <c r="J297" s="288">
        <f>ROUND(I297*H297,2)</f>
        <v>0</v>
      </c>
      <c r="K297" s="284" t="s">
        <v>140</v>
      </c>
      <c r="L297" s="289"/>
      <c r="M297" s="290" t="s">
        <v>21</v>
      </c>
      <c r="N297" s="291" t="s">
        <v>46</v>
      </c>
      <c r="O297" s="47"/>
      <c r="P297" s="244">
        <f>O297*H297</f>
        <v>0</v>
      </c>
      <c r="Q297" s="244">
        <v>2234</v>
      </c>
      <c r="R297" s="244">
        <f>Q297*H297</f>
        <v>498.18200000000002</v>
      </c>
      <c r="S297" s="244">
        <v>0</v>
      </c>
      <c r="T297" s="245">
        <f>S297*H297</f>
        <v>0</v>
      </c>
      <c r="AR297" s="24" t="s">
        <v>292</v>
      </c>
      <c r="AT297" s="24" t="s">
        <v>342</v>
      </c>
      <c r="AU297" s="24" t="s">
        <v>80</v>
      </c>
      <c r="AY297" s="24" t="s">
        <v>133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4" t="s">
        <v>141</v>
      </c>
      <c r="BK297" s="246">
        <f>ROUND(I297*H297,2)</f>
        <v>0</v>
      </c>
      <c r="BL297" s="24" t="s">
        <v>292</v>
      </c>
      <c r="BM297" s="24" t="s">
        <v>413</v>
      </c>
    </row>
    <row r="298" s="12" customFormat="1">
      <c r="B298" s="250"/>
      <c r="C298" s="251"/>
      <c r="D298" s="247" t="s">
        <v>156</v>
      </c>
      <c r="E298" s="252" t="s">
        <v>21</v>
      </c>
      <c r="F298" s="253" t="s">
        <v>414</v>
      </c>
      <c r="G298" s="251"/>
      <c r="H298" s="252" t="s">
        <v>21</v>
      </c>
      <c r="I298" s="254"/>
      <c r="J298" s="251"/>
      <c r="K298" s="251"/>
      <c r="L298" s="255"/>
      <c r="M298" s="256"/>
      <c r="N298" s="257"/>
      <c r="O298" s="257"/>
      <c r="P298" s="257"/>
      <c r="Q298" s="257"/>
      <c r="R298" s="257"/>
      <c r="S298" s="257"/>
      <c r="T298" s="258"/>
      <c r="AT298" s="259" t="s">
        <v>156</v>
      </c>
      <c r="AU298" s="259" t="s">
        <v>80</v>
      </c>
      <c r="AV298" s="12" t="s">
        <v>80</v>
      </c>
      <c r="AW298" s="12" t="s">
        <v>36</v>
      </c>
      <c r="AX298" s="12" t="s">
        <v>73</v>
      </c>
      <c r="AY298" s="259" t="s">
        <v>133</v>
      </c>
    </row>
    <row r="299" s="13" customFormat="1">
      <c r="B299" s="260"/>
      <c r="C299" s="261"/>
      <c r="D299" s="247" t="s">
        <v>156</v>
      </c>
      <c r="E299" s="262" t="s">
        <v>21</v>
      </c>
      <c r="F299" s="263" t="s">
        <v>415</v>
      </c>
      <c r="G299" s="261"/>
      <c r="H299" s="264">
        <v>0.159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AT299" s="270" t="s">
        <v>156</v>
      </c>
      <c r="AU299" s="270" t="s">
        <v>80</v>
      </c>
      <c r="AV299" s="13" t="s">
        <v>82</v>
      </c>
      <c r="AW299" s="13" t="s">
        <v>36</v>
      </c>
      <c r="AX299" s="13" t="s">
        <v>73</v>
      </c>
      <c r="AY299" s="270" t="s">
        <v>133</v>
      </c>
    </row>
    <row r="300" s="13" customFormat="1">
      <c r="B300" s="260"/>
      <c r="C300" s="261"/>
      <c r="D300" s="247" t="s">
        <v>156</v>
      </c>
      <c r="E300" s="262" t="s">
        <v>21</v>
      </c>
      <c r="F300" s="263" t="s">
        <v>416</v>
      </c>
      <c r="G300" s="261"/>
      <c r="H300" s="264">
        <v>0.064000000000000001</v>
      </c>
      <c r="I300" s="265"/>
      <c r="J300" s="261"/>
      <c r="K300" s="261"/>
      <c r="L300" s="266"/>
      <c r="M300" s="267"/>
      <c r="N300" s="268"/>
      <c r="O300" s="268"/>
      <c r="P300" s="268"/>
      <c r="Q300" s="268"/>
      <c r="R300" s="268"/>
      <c r="S300" s="268"/>
      <c r="T300" s="269"/>
      <c r="AT300" s="270" t="s">
        <v>156</v>
      </c>
      <c r="AU300" s="270" t="s">
        <v>80</v>
      </c>
      <c r="AV300" s="13" t="s">
        <v>82</v>
      </c>
      <c r="AW300" s="13" t="s">
        <v>36</v>
      </c>
      <c r="AX300" s="13" t="s">
        <v>73</v>
      </c>
      <c r="AY300" s="270" t="s">
        <v>133</v>
      </c>
    </row>
    <row r="301" s="14" customFormat="1">
      <c r="B301" s="271"/>
      <c r="C301" s="272"/>
      <c r="D301" s="247" t="s">
        <v>156</v>
      </c>
      <c r="E301" s="273" t="s">
        <v>21</v>
      </c>
      <c r="F301" s="274" t="s">
        <v>159</v>
      </c>
      <c r="G301" s="272"/>
      <c r="H301" s="275">
        <v>0.223</v>
      </c>
      <c r="I301" s="276"/>
      <c r="J301" s="272"/>
      <c r="K301" s="272"/>
      <c r="L301" s="277"/>
      <c r="M301" s="292"/>
      <c r="N301" s="293"/>
      <c r="O301" s="293"/>
      <c r="P301" s="293"/>
      <c r="Q301" s="293"/>
      <c r="R301" s="293"/>
      <c r="S301" s="293"/>
      <c r="T301" s="294"/>
      <c r="AT301" s="281" t="s">
        <v>156</v>
      </c>
      <c r="AU301" s="281" t="s">
        <v>80</v>
      </c>
      <c r="AV301" s="14" t="s">
        <v>141</v>
      </c>
      <c r="AW301" s="14" t="s">
        <v>36</v>
      </c>
      <c r="AX301" s="14" t="s">
        <v>80</v>
      </c>
      <c r="AY301" s="281" t="s">
        <v>133</v>
      </c>
    </row>
    <row r="302" s="1" customFormat="1" ht="6.96" customHeight="1">
      <c r="B302" s="67"/>
      <c r="C302" s="68"/>
      <c r="D302" s="68"/>
      <c r="E302" s="68"/>
      <c r="F302" s="68"/>
      <c r="G302" s="68"/>
      <c r="H302" s="68"/>
      <c r="I302" s="178"/>
      <c r="J302" s="68"/>
      <c r="K302" s="68"/>
      <c r="L302" s="72"/>
    </row>
  </sheetData>
  <sheetProtection sheet="1" autoFilter="0" formatColumns="0" formatRows="0" objects="1" scenarios="1" spinCount="100000" saltValue="k2pBJWs2/TU8Ib1+sUGbfIqx4b5KB0zvHpc/ODBfSLEkUWOWwqH9oeRnfxTr+8zOkR6Jt4Tj8x/eMmY348XViA==" hashValue="4ExxaBxQ3OH9YCkWUjyS1IbPuQXKK1dHBlx+7k7QYY0V03QAjBe9XHcspm/4pnA3BT2u2KJLcXTynYWMk3qCeA==" algorithmName="SHA-512" password="CC35"/>
  <autoFilter ref="C84:K30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99</v>
      </c>
      <c r="G1" s="151" t="s">
        <v>100</v>
      </c>
      <c r="H1" s="151"/>
      <c r="I1" s="152"/>
      <c r="J1" s="151" t="s">
        <v>101</v>
      </c>
      <c r="K1" s="150" t="s">
        <v>102</v>
      </c>
      <c r="L1" s="151" t="s">
        <v>103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TSO Hradec - Poláky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417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9. 10. 2018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37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38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hidden="1" s="1" customFormat="1" ht="14.4" customHeight="1">
      <c r="B32" s="46"/>
      <c r="C32" s="47"/>
      <c r="D32" s="55" t="s">
        <v>43</v>
      </c>
      <c r="E32" s="55" t="s">
        <v>44</v>
      </c>
      <c r="F32" s="169">
        <f>ROUND(SUM(BE85:BE219), 2)</f>
        <v>0</v>
      </c>
      <c r="G32" s="47"/>
      <c r="H32" s="47"/>
      <c r="I32" s="170">
        <v>0.20999999999999999</v>
      </c>
      <c r="J32" s="169">
        <f>ROUND(ROUND((SUM(BE85:BE219)),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ROUND(SUM(BF85:BF219), 2)</f>
        <v>0</v>
      </c>
      <c r="G33" s="47"/>
      <c r="H33" s="47"/>
      <c r="I33" s="170">
        <v>0.14999999999999999</v>
      </c>
      <c r="J33" s="169">
        <f>ROUND(ROUND((SUM(BF85:BF219)), 2)*I33, 2)</f>
        <v>0</v>
      </c>
      <c r="K33" s="51"/>
    </row>
    <row r="34" s="1" customFormat="1" ht="14.4" customHeight="1">
      <c r="B34" s="46"/>
      <c r="C34" s="47"/>
      <c r="D34" s="55" t="s">
        <v>43</v>
      </c>
      <c r="E34" s="55" t="s">
        <v>46</v>
      </c>
      <c r="F34" s="169">
        <f>ROUND(SUM(BG85:BG219),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69">
        <f>ROUND(SUM(BH85:BH219),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ROUND(SUM(BI85:BI219),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TSO Hradec - Poláky</v>
      </c>
      <c r="F47" s="40"/>
      <c r="G47" s="40"/>
      <c r="H47" s="40"/>
      <c r="I47" s="156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Č2 - Pětipsy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zast. Hradec, Pětipsy, radonice</v>
      </c>
      <c r="G53" s="47"/>
      <c r="H53" s="47"/>
      <c r="I53" s="158" t="s">
        <v>25</v>
      </c>
      <c r="J53" s="159" t="str">
        <f>IF(J14="","",J14)</f>
        <v>9. 10. 2018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SŽDC, OŘ UNL, ST Most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9" customFormat="1" ht="19.92" customHeight="1">
      <c r="B62" s="196"/>
      <c r="C62" s="197"/>
      <c r="D62" s="198" t="s">
        <v>115</v>
      </c>
      <c r="E62" s="199"/>
      <c r="F62" s="199"/>
      <c r="G62" s="199"/>
      <c r="H62" s="199"/>
      <c r="I62" s="200"/>
      <c r="J62" s="201">
        <f>J87</f>
        <v>0</v>
      </c>
      <c r="K62" s="202"/>
    </row>
    <row r="63" s="8" customFormat="1" ht="24.96" customHeight="1">
      <c r="B63" s="189"/>
      <c r="C63" s="190"/>
      <c r="D63" s="191" t="s">
        <v>116</v>
      </c>
      <c r="E63" s="192"/>
      <c r="F63" s="192"/>
      <c r="G63" s="192"/>
      <c r="H63" s="192"/>
      <c r="I63" s="193"/>
      <c r="J63" s="194">
        <f>J146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117</v>
      </c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6.5" customHeight="1">
      <c r="B73" s="46"/>
      <c r="C73" s="74"/>
      <c r="D73" s="74"/>
      <c r="E73" s="204" t="str">
        <f>E7</f>
        <v>TSO Hradec - Poláky</v>
      </c>
      <c r="F73" s="76"/>
      <c r="G73" s="76"/>
      <c r="H73" s="76"/>
      <c r="I73" s="203"/>
      <c r="J73" s="74"/>
      <c r="K73" s="74"/>
      <c r="L73" s="72"/>
    </row>
    <row r="74">
      <c r="B74" s="28"/>
      <c r="C74" s="76" t="s">
        <v>105</v>
      </c>
      <c r="D74" s="205"/>
      <c r="E74" s="205"/>
      <c r="F74" s="205"/>
      <c r="G74" s="205"/>
      <c r="H74" s="205"/>
      <c r="I74" s="148"/>
      <c r="J74" s="205"/>
      <c r="K74" s="205"/>
      <c r="L74" s="206"/>
    </row>
    <row r="75" s="1" customFormat="1" ht="16.5" customHeight="1">
      <c r="B75" s="46"/>
      <c r="C75" s="74"/>
      <c r="D75" s="74"/>
      <c r="E75" s="204" t="s">
        <v>106</v>
      </c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107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Č2 - Pětipsy</v>
      </c>
      <c r="F77" s="74"/>
      <c r="G77" s="74"/>
      <c r="H77" s="74"/>
      <c r="I77" s="203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7" t="str">
        <f>F14</f>
        <v>zast. Hradec, Pětipsy, radonice</v>
      </c>
      <c r="G79" s="74"/>
      <c r="H79" s="74"/>
      <c r="I79" s="208" t="s">
        <v>25</v>
      </c>
      <c r="J79" s="85" t="str">
        <f>IF(J14="","",J14)</f>
        <v>9. 10. 2018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7" t="str">
        <f>E17</f>
        <v>SŽDC, OŘ UNL, ST Most</v>
      </c>
      <c r="G81" s="74"/>
      <c r="H81" s="74"/>
      <c r="I81" s="208" t="s">
        <v>34</v>
      </c>
      <c r="J81" s="207" t="str">
        <f>E23</f>
        <v xml:space="preserve"> </v>
      </c>
      <c r="K81" s="74"/>
      <c r="L81" s="72"/>
    </row>
    <row r="82" s="1" customFormat="1" ht="14.4" customHeight="1">
      <c r="B82" s="46"/>
      <c r="C82" s="76" t="s">
        <v>32</v>
      </c>
      <c r="D82" s="74"/>
      <c r="E82" s="74"/>
      <c r="F82" s="207" t="str">
        <f>IF(E20="","",E20)</f>
        <v/>
      </c>
      <c r="G82" s="74"/>
      <c r="H82" s="74"/>
      <c r="I82" s="203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0" customFormat="1" ht="29.28" customHeight="1">
      <c r="B84" s="209"/>
      <c r="C84" s="210" t="s">
        <v>118</v>
      </c>
      <c r="D84" s="211" t="s">
        <v>58</v>
      </c>
      <c r="E84" s="211" t="s">
        <v>54</v>
      </c>
      <c r="F84" s="211" t="s">
        <v>119</v>
      </c>
      <c r="G84" s="211" t="s">
        <v>120</v>
      </c>
      <c r="H84" s="211" t="s">
        <v>121</v>
      </c>
      <c r="I84" s="212" t="s">
        <v>122</v>
      </c>
      <c r="J84" s="211" t="s">
        <v>111</v>
      </c>
      <c r="K84" s="213" t="s">
        <v>123</v>
      </c>
      <c r="L84" s="214"/>
      <c r="M84" s="102" t="s">
        <v>124</v>
      </c>
      <c r="N84" s="103" t="s">
        <v>43</v>
      </c>
      <c r="O84" s="103" t="s">
        <v>125</v>
      </c>
      <c r="P84" s="103" t="s">
        <v>126</v>
      </c>
      <c r="Q84" s="103" t="s">
        <v>127</v>
      </c>
      <c r="R84" s="103" t="s">
        <v>128</v>
      </c>
      <c r="S84" s="103" t="s">
        <v>129</v>
      </c>
      <c r="T84" s="104" t="s">
        <v>130</v>
      </c>
    </row>
    <row r="85" s="1" customFormat="1" ht="29.28" customHeight="1">
      <c r="B85" s="46"/>
      <c r="C85" s="108" t="s">
        <v>112</v>
      </c>
      <c r="D85" s="74"/>
      <c r="E85" s="74"/>
      <c r="F85" s="74"/>
      <c r="G85" s="74"/>
      <c r="H85" s="74"/>
      <c r="I85" s="203"/>
      <c r="J85" s="215">
        <f>BK85</f>
        <v>0</v>
      </c>
      <c r="K85" s="74"/>
      <c r="L85" s="72"/>
      <c r="M85" s="105"/>
      <c r="N85" s="106"/>
      <c r="O85" s="106"/>
      <c r="P85" s="216">
        <f>P86+P146</f>
        <v>0</v>
      </c>
      <c r="Q85" s="106"/>
      <c r="R85" s="216">
        <f>R86+R146</f>
        <v>770886.62200000009</v>
      </c>
      <c r="S85" s="106"/>
      <c r="T85" s="217">
        <f>T86+T146</f>
        <v>0</v>
      </c>
      <c r="AT85" s="24" t="s">
        <v>72</v>
      </c>
      <c r="AU85" s="24" t="s">
        <v>113</v>
      </c>
      <c r="BK85" s="218">
        <f>BK86+BK146</f>
        <v>0</v>
      </c>
    </row>
    <row r="86" s="11" customFormat="1" ht="37.44" customHeight="1">
      <c r="B86" s="219"/>
      <c r="C86" s="220"/>
      <c r="D86" s="221" t="s">
        <v>72</v>
      </c>
      <c r="E86" s="222" t="s">
        <v>131</v>
      </c>
      <c r="F86" s="222" t="s">
        <v>132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</f>
        <v>0</v>
      </c>
      <c r="Q86" s="227"/>
      <c r="R86" s="228">
        <f>R87</f>
        <v>0</v>
      </c>
      <c r="S86" s="227"/>
      <c r="T86" s="229">
        <f>T87</f>
        <v>0</v>
      </c>
      <c r="AR86" s="230" t="s">
        <v>80</v>
      </c>
      <c r="AT86" s="231" t="s">
        <v>72</v>
      </c>
      <c r="AU86" s="231" t="s">
        <v>73</v>
      </c>
      <c r="AY86" s="230" t="s">
        <v>133</v>
      </c>
      <c r="BK86" s="232">
        <f>BK87</f>
        <v>0</v>
      </c>
    </row>
    <row r="87" s="11" customFormat="1" ht="19.92" customHeight="1">
      <c r="B87" s="219"/>
      <c r="C87" s="220"/>
      <c r="D87" s="221" t="s">
        <v>72</v>
      </c>
      <c r="E87" s="233" t="s">
        <v>134</v>
      </c>
      <c r="F87" s="233" t="s">
        <v>135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SUM(P88:P145)</f>
        <v>0</v>
      </c>
      <c r="Q87" s="227"/>
      <c r="R87" s="228">
        <f>SUM(R88:R145)</f>
        <v>0</v>
      </c>
      <c r="S87" s="227"/>
      <c r="T87" s="229">
        <f>SUM(T88:T145)</f>
        <v>0</v>
      </c>
      <c r="AR87" s="230" t="s">
        <v>80</v>
      </c>
      <c r="AT87" s="231" t="s">
        <v>72</v>
      </c>
      <c r="AU87" s="231" t="s">
        <v>80</v>
      </c>
      <c r="AY87" s="230" t="s">
        <v>133</v>
      </c>
      <c r="BK87" s="232">
        <f>SUM(BK88:BK145)</f>
        <v>0</v>
      </c>
    </row>
    <row r="88" s="1" customFormat="1" ht="51" customHeight="1">
      <c r="B88" s="46"/>
      <c r="C88" s="235" t="s">
        <v>80</v>
      </c>
      <c r="D88" s="235" t="s">
        <v>136</v>
      </c>
      <c r="E88" s="236" t="s">
        <v>160</v>
      </c>
      <c r="F88" s="237" t="s">
        <v>161</v>
      </c>
      <c r="G88" s="238" t="s">
        <v>153</v>
      </c>
      <c r="H88" s="239">
        <v>391</v>
      </c>
      <c r="I88" s="240"/>
      <c r="J88" s="241">
        <f>ROUND(I88*H88,2)</f>
        <v>0</v>
      </c>
      <c r="K88" s="237" t="s">
        <v>140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141</v>
      </c>
      <c r="AT88" s="24" t="s">
        <v>136</v>
      </c>
      <c r="AU88" s="24" t="s">
        <v>82</v>
      </c>
      <c r="AY88" s="24" t="s">
        <v>133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141</v>
      </c>
      <c r="BK88" s="246">
        <f>ROUND(I88*H88,2)</f>
        <v>0</v>
      </c>
      <c r="BL88" s="24" t="s">
        <v>141</v>
      </c>
      <c r="BM88" s="24" t="s">
        <v>162</v>
      </c>
    </row>
    <row r="89" s="1" customFormat="1">
      <c r="B89" s="46"/>
      <c r="C89" s="74"/>
      <c r="D89" s="247" t="s">
        <v>143</v>
      </c>
      <c r="E89" s="74"/>
      <c r="F89" s="248" t="s">
        <v>155</v>
      </c>
      <c r="G89" s="74"/>
      <c r="H89" s="74"/>
      <c r="I89" s="203"/>
      <c r="J89" s="74"/>
      <c r="K89" s="74"/>
      <c r="L89" s="72"/>
      <c r="M89" s="249"/>
      <c r="N89" s="47"/>
      <c r="O89" s="47"/>
      <c r="P89" s="47"/>
      <c r="Q89" s="47"/>
      <c r="R89" s="47"/>
      <c r="S89" s="47"/>
      <c r="T89" s="95"/>
      <c r="AT89" s="24" t="s">
        <v>143</v>
      </c>
      <c r="AU89" s="24" t="s">
        <v>82</v>
      </c>
    </row>
    <row r="90" s="12" customFormat="1">
      <c r="B90" s="250"/>
      <c r="C90" s="251"/>
      <c r="D90" s="247" t="s">
        <v>156</v>
      </c>
      <c r="E90" s="252" t="s">
        <v>21</v>
      </c>
      <c r="F90" s="253" t="s">
        <v>418</v>
      </c>
      <c r="G90" s="251"/>
      <c r="H90" s="252" t="s">
        <v>21</v>
      </c>
      <c r="I90" s="254"/>
      <c r="J90" s="251"/>
      <c r="K90" s="251"/>
      <c r="L90" s="255"/>
      <c r="M90" s="256"/>
      <c r="N90" s="257"/>
      <c r="O90" s="257"/>
      <c r="P90" s="257"/>
      <c r="Q90" s="257"/>
      <c r="R90" s="257"/>
      <c r="S90" s="257"/>
      <c r="T90" s="258"/>
      <c r="AT90" s="259" t="s">
        <v>156</v>
      </c>
      <c r="AU90" s="259" t="s">
        <v>82</v>
      </c>
      <c r="AV90" s="12" t="s">
        <v>80</v>
      </c>
      <c r="AW90" s="12" t="s">
        <v>36</v>
      </c>
      <c r="AX90" s="12" t="s">
        <v>73</v>
      </c>
      <c r="AY90" s="259" t="s">
        <v>133</v>
      </c>
    </row>
    <row r="91" s="13" customFormat="1">
      <c r="B91" s="260"/>
      <c r="C91" s="261"/>
      <c r="D91" s="247" t="s">
        <v>156</v>
      </c>
      <c r="E91" s="262" t="s">
        <v>21</v>
      </c>
      <c r="F91" s="263" t="s">
        <v>419</v>
      </c>
      <c r="G91" s="261"/>
      <c r="H91" s="264">
        <v>60</v>
      </c>
      <c r="I91" s="265"/>
      <c r="J91" s="261"/>
      <c r="K91" s="261"/>
      <c r="L91" s="266"/>
      <c r="M91" s="267"/>
      <c r="N91" s="268"/>
      <c r="O91" s="268"/>
      <c r="P91" s="268"/>
      <c r="Q91" s="268"/>
      <c r="R91" s="268"/>
      <c r="S91" s="268"/>
      <c r="T91" s="269"/>
      <c r="AT91" s="270" t="s">
        <v>156</v>
      </c>
      <c r="AU91" s="270" t="s">
        <v>82</v>
      </c>
      <c r="AV91" s="13" t="s">
        <v>82</v>
      </c>
      <c r="AW91" s="13" t="s">
        <v>36</v>
      </c>
      <c r="AX91" s="13" t="s">
        <v>73</v>
      </c>
      <c r="AY91" s="270" t="s">
        <v>133</v>
      </c>
    </row>
    <row r="92" s="12" customFormat="1">
      <c r="B92" s="250"/>
      <c r="C92" s="251"/>
      <c r="D92" s="247" t="s">
        <v>156</v>
      </c>
      <c r="E92" s="252" t="s">
        <v>21</v>
      </c>
      <c r="F92" s="253" t="s">
        <v>420</v>
      </c>
      <c r="G92" s="251"/>
      <c r="H92" s="252" t="s">
        <v>21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AT92" s="259" t="s">
        <v>156</v>
      </c>
      <c r="AU92" s="259" t="s">
        <v>82</v>
      </c>
      <c r="AV92" s="12" t="s">
        <v>80</v>
      </c>
      <c r="AW92" s="12" t="s">
        <v>36</v>
      </c>
      <c r="AX92" s="12" t="s">
        <v>73</v>
      </c>
      <c r="AY92" s="259" t="s">
        <v>133</v>
      </c>
    </row>
    <row r="93" s="13" customFormat="1">
      <c r="B93" s="260"/>
      <c r="C93" s="261"/>
      <c r="D93" s="247" t="s">
        <v>156</v>
      </c>
      <c r="E93" s="262" t="s">
        <v>21</v>
      </c>
      <c r="F93" s="263" t="s">
        <v>421</v>
      </c>
      <c r="G93" s="261"/>
      <c r="H93" s="264">
        <v>100</v>
      </c>
      <c r="I93" s="265"/>
      <c r="J93" s="261"/>
      <c r="K93" s="261"/>
      <c r="L93" s="266"/>
      <c r="M93" s="267"/>
      <c r="N93" s="268"/>
      <c r="O93" s="268"/>
      <c r="P93" s="268"/>
      <c r="Q93" s="268"/>
      <c r="R93" s="268"/>
      <c r="S93" s="268"/>
      <c r="T93" s="269"/>
      <c r="AT93" s="270" t="s">
        <v>156</v>
      </c>
      <c r="AU93" s="270" t="s">
        <v>82</v>
      </c>
      <c r="AV93" s="13" t="s">
        <v>82</v>
      </c>
      <c r="AW93" s="13" t="s">
        <v>36</v>
      </c>
      <c r="AX93" s="13" t="s">
        <v>73</v>
      </c>
      <c r="AY93" s="270" t="s">
        <v>133</v>
      </c>
    </row>
    <row r="94" s="12" customFormat="1">
      <c r="B94" s="250"/>
      <c r="C94" s="251"/>
      <c r="D94" s="247" t="s">
        <v>156</v>
      </c>
      <c r="E94" s="252" t="s">
        <v>21</v>
      </c>
      <c r="F94" s="253" t="s">
        <v>422</v>
      </c>
      <c r="G94" s="251"/>
      <c r="H94" s="252" t="s">
        <v>21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156</v>
      </c>
      <c r="AU94" s="259" t="s">
        <v>82</v>
      </c>
      <c r="AV94" s="12" t="s">
        <v>80</v>
      </c>
      <c r="AW94" s="12" t="s">
        <v>36</v>
      </c>
      <c r="AX94" s="12" t="s">
        <v>73</v>
      </c>
      <c r="AY94" s="259" t="s">
        <v>133</v>
      </c>
    </row>
    <row r="95" s="13" customFormat="1">
      <c r="B95" s="260"/>
      <c r="C95" s="261"/>
      <c r="D95" s="247" t="s">
        <v>156</v>
      </c>
      <c r="E95" s="262" t="s">
        <v>21</v>
      </c>
      <c r="F95" s="263" t="s">
        <v>423</v>
      </c>
      <c r="G95" s="261"/>
      <c r="H95" s="264">
        <v>231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156</v>
      </c>
      <c r="AU95" s="270" t="s">
        <v>82</v>
      </c>
      <c r="AV95" s="13" t="s">
        <v>82</v>
      </c>
      <c r="AW95" s="13" t="s">
        <v>36</v>
      </c>
      <c r="AX95" s="13" t="s">
        <v>73</v>
      </c>
      <c r="AY95" s="270" t="s">
        <v>133</v>
      </c>
    </row>
    <row r="96" s="14" customFormat="1">
      <c r="B96" s="271"/>
      <c r="C96" s="272"/>
      <c r="D96" s="247" t="s">
        <v>156</v>
      </c>
      <c r="E96" s="273" t="s">
        <v>21</v>
      </c>
      <c r="F96" s="274" t="s">
        <v>159</v>
      </c>
      <c r="G96" s="272"/>
      <c r="H96" s="275">
        <v>391</v>
      </c>
      <c r="I96" s="276"/>
      <c r="J96" s="272"/>
      <c r="K96" s="272"/>
      <c r="L96" s="277"/>
      <c r="M96" s="278"/>
      <c r="N96" s="279"/>
      <c r="O96" s="279"/>
      <c r="P96" s="279"/>
      <c r="Q96" s="279"/>
      <c r="R96" s="279"/>
      <c r="S96" s="279"/>
      <c r="T96" s="280"/>
      <c r="AT96" s="281" t="s">
        <v>156</v>
      </c>
      <c r="AU96" s="281" t="s">
        <v>82</v>
      </c>
      <c r="AV96" s="14" t="s">
        <v>141</v>
      </c>
      <c r="AW96" s="14" t="s">
        <v>36</v>
      </c>
      <c r="AX96" s="14" t="s">
        <v>80</v>
      </c>
      <c r="AY96" s="281" t="s">
        <v>133</v>
      </c>
    </row>
    <row r="97" s="1" customFormat="1" ht="127.5" customHeight="1">
      <c r="B97" s="46"/>
      <c r="C97" s="235" t="s">
        <v>82</v>
      </c>
      <c r="D97" s="235" t="s">
        <v>136</v>
      </c>
      <c r="E97" s="236" t="s">
        <v>167</v>
      </c>
      <c r="F97" s="237" t="s">
        <v>168</v>
      </c>
      <c r="G97" s="238" t="s">
        <v>169</v>
      </c>
      <c r="H97" s="239">
        <v>0.47099999999999997</v>
      </c>
      <c r="I97" s="240"/>
      <c r="J97" s="241">
        <f>ROUND(I97*H97,2)</f>
        <v>0</v>
      </c>
      <c r="K97" s="237" t="s">
        <v>140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141</v>
      </c>
      <c r="AT97" s="24" t="s">
        <v>136</v>
      </c>
      <c r="AU97" s="24" t="s">
        <v>82</v>
      </c>
      <c r="AY97" s="24" t="s">
        <v>133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141</v>
      </c>
      <c r="BK97" s="246">
        <f>ROUND(I97*H97,2)</f>
        <v>0</v>
      </c>
      <c r="BL97" s="24" t="s">
        <v>141</v>
      </c>
      <c r="BM97" s="24" t="s">
        <v>424</v>
      </c>
    </row>
    <row r="98" s="1" customFormat="1">
      <c r="B98" s="46"/>
      <c r="C98" s="74"/>
      <c r="D98" s="247" t="s">
        <v>143</v>
      </c>
      <c r="E98" s="74"/>
      <c r="F98" s="248" t="s">
        <v>171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143</v>
      </c>
      <c r="AU98" s="24" t="s">
        <v>82</v>
      </c>
    </row>
    <row r="99" s="1" customFormat="1">
      <c r="B99" s="46"/>
      <c r="C99" s="74"/>
      <c r="D99" s="247" t="s">
        <v>145</v>
      </c>
      <c r="E99" s="74"/>
      <c r="F99" s="248" t="s">
        <v>425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145</v>
      </c>
      <c r="AU99" s="24" t="s">
        <v>82</v>
      </c>
    </row>
    <row r="100" s="12" customFormat="1">
      <c r="B100" s="250"/>
      <c r="C100" s="251"/>
      <c r="D100" s="247" t="s">
        <v>156</v>
      </c>
      <c r="E100" s="252" t="s">
        <v>21</v>
      </c>
      <c r="F100" s="253" t="s">
        <v>426</v>
      </c>
      <c r="G100" s="251"/>
      <c r="H100" s="252" t="s">
        <v>21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AT100" s="259" t="s">
        <v>156</v>
      </c>
      <c r="AU100" s="259" t="s">
        <v>82</v>
      </c>
      <c r="AV100" s="12" t="s">
        <v>80</v>
      </c>
      <c r="AW100" s="12" t="s">
        <v>36</v>
      </c>
      <c r="AX100" s="12" t="s">
        <v>73</v>
      </c>
      <c r="AY100" s="259" t="s">
        <v>133</v>
      </c>
    </row>
    <row r="101" s="13" customFormat="1">
      <c r="B101" s="260"/>
      <c r="C101" s="261"/>
      <c r="D101" s="247" t="s">
        <v>156</v>
      </c>
      <c r="E101" s="262" t="s">
        <v>21</v>
      </c>
      <c r="F101" s="263" t="s">
        <v>427</v>
      </c>
      <c r="G101" s="261"/>
      <c r="H101" s="264">
        <v>0.47099999999999997</v>
      </c>
      <c r="I101" s="265"/>
      <c r="J101" s="261"/>
      <c r="K101" s="261"/>
      <c r="L101" s="266"/>
      <c r="M101" s="267"/>
      <c r="N101" s="268"/>
      <c r="O101" s="268"/>
      <c r="P101" s="268"/>
      <c r="Q101" s="268"/>
      <c r="R101" s="268"/>
      <c r="S101" s="268"/>
      <c r="T101" s="269"/>
      <c r="AT101" s="270" t="s">
        <v>156</v>
      </c>
      <c r="AU101" s="270" t="s">
        <v>82</v>
      </c>
      <c r="AV101" s="13" t="s">
        <v>82</v>
      </c>
      <c r="AW101" s="13" t="s">
        <v>36</v>
      </c>
      <c r="AX101" s="13" t="s">
        <v>73</v>
      </c>
      <c r="AY101" s="270" t="s">
        <v>133</v>
      </c>
    </row>
    <row r="102" s="14" customFormat="1">
      <c r="B102" s="271"/>
      <c r="C102" s="272"/>
      <c r="D102" s="247" t="s">
        <v>156</v>
      </c>
      <c r="E102" s="273" t="s">
        <v>21</v>
      </c>
      <c r="F102" s="274" t="s">
        <v>159</v>
      </c>
      <c r="G102" s="272"/>
      <c r="H102" s="275">
        <v>0.47099999999999997</v>
      </c>
      <c r="I102" s="276"/>
      <c r="J102" s="272"/>
      <c r="K102" s="272"/>
      <c r="L102" s="277"/>
      <c r="M102" s="278"/>
      <c r="N102" s="279"/>
      <c r="O102" s="279"/>
      <c r="P102" s="279"/>
      <c r="Q102" s="279"/>
      <c r="R102" s="279"/>
      <c r="S102" s="279"/>
      <c r="T102" s="280"/>
      <c r="AT102" s="281" t="s">
        <v>156</v>
      </c>
      <c r="AU102" s="281" t="s">
        <v>82</v>
      </c>
      <c r="AV102" s="14" t="s">
        <v>141</v>
      </c>
      <c r="AW102" s="14" t="s">
        <v>36</v>
      </c>
      <c r="AX102" s="14" t="s">
        <v>80</v>
      </c>
      <c r="AY102" s="281" t="s">
        <v>133</v>
      </c>
    </row>
    <row r="103" s="1" customFormat="1" ht="51" customHeight="1">
      <c r="B103" s="46"/>
      <c r="C103" s="235" t="s">
        <v>150</v>
      </c>
      <c r="D103" s="235" t="s">
        <v>136</v>
      </c>
      <c r="E103" s="236" t="s">
        <v>183</v>
      </c>
      <c r="F103" s="237" t="s">
        <v>184</v>
      </c>
      <c r="G103" s="238" t="s">
        <v>177</v>
      </c>
      <c r="H103" s="239">
        <v>471</v>
      </c>
      <c r="I103" s="240"/>
      <c r="J103" s="241">
        <f>ROUND(I103*H103,2)</f>
        <v>0</v>
      </c>
      <c r="K103" s="237" t="s">
        <v>140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141</v>
      </c>
      <c r="AT103" s="24" t="s">
        <v>136</v>
      </c>
      <c r="AU103" s="24" t="s">
        <v>82</v>
      </c>
      <c r="AY103" s="24" t="s">
        <v>133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141</v>
      </c>
      <c r="BK103" s="246">
        <f>ROUND(I103*H103,2)</f>
        <v>0</v>
      </c>
      <c r="BL103" s="24" t="s">
        <v>141</v>
      </c>
      <c r="BM103" s="24" t="s">
        <v>428</v>
      </c>
    </row>
    <row r="104" s="1" customFormat="1">
      <c r="B104" s="46"/>
      <c r="C104" s="74"/>
      <c r="D104" s="247" t="s">
        <v>143</v>
      </c>
      <c r="E104" s="74"/>
      <c r="F104" s="248" t="s">
        <v>186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143</v>
      </c>
      <c r="AU104" s="24" t="s">
        <v>82</v>
      </c>
    </row>
    <row r="105" s="13" customFormat="1">
      <c r="B105" s="260"/>
      <c r="C105" s="261"/>
      <c r="D105" s="247" t="s">
        <v>156</v>
      </c>
      <c r="E105" s="262" t="s">
        <v>21</v>
      </c>
      <c r="F105" s="263" t="s">
        <v>429</v>
      </c>
      <c r="G105" s="261"/>
      <c r="H105" s="264">
        <v>471</v>
      </c>
      <c r="I105" s="265"/>
      <c r="J105" s="261"/>
      <c r="K105" s="261"/>
      <c r="L105" s="266"/>
      <c r="M105" s="267"/>
      <c r="N105" s="268"/>
      <c r="O105" s="268"/>
      <c r="P105" s="268"/>
      <c r="Q105" s="268"/>
      <c r="R105" s="268"/>
      <c r="S105" s="268"/>
      <c r="T105" s="269"/>
      <c r="AT105" s="270" t="s">
        <v>156</v>
      </c>
      <c r="AU105" s="270" t="s">
        <v>82</v>
      </c>
      <c r="AV105" s="13" t="s">
        <v>82</v>
      </c>
      <c r="AW105" s="13" t="s">
        <v>36</v>
      </c>
      <c r="AX105" s="13" t="s">
        <v>73</v>
      </c>
      <c r="AY105" s="270" t="s">
        <v>133</v>
      </c>
    </row>
    <row r="106" s="14" customFormat="1">
      <c r="B106" s="271"/>
      <c r="C106" s="272"/>
      <c r="D106" s="247" t="s">
        <v>156</v>
      </c>
      <c r="E106" s="273" t="s">
        <v>21</v>
      </c>
      <c r="F106" s="274" t="s">
        <v>159</v>
      </c>
      <c r="G106" s="272"/>
      <c r="H106" s="275">
        <v>471</v>
      </c>
      <c r="I106" s="276"/>
      <c r="J106" s="272"/>
      <c r="K106" s="272"/>
      <c r="L106" s="277"/>
      <c r="M106" s="278"/>
      <c r="N106" s="279"/>
      <c r="O106" s="279"/>
      <c r="P106" s="279"/>
      <c r="Q106" s="279"/>
      <c r="R106" s="279"/>
      <c r="S106" s="279"/>
      <c r="T106" s="280"/>
      <c r="AT106" s="281" t="s">
        <v>156</v>
      </c>
      <c r="AU106" s="281" t="s">
        <v>82</v>
      </c>
      <c r="AV106" s="14" t="s">
        <v>141</v>
      </c>
      <c r="AW106" s="14" t="s">
        <v>36</v>
      </c>
      <c r="AX106" s="14" t="s">
        <v>80</v>
      </c>
      <c r="AY106" s="281" t="s">
        <v>133</v>
      </c>
    </row>
    <row r="107" s="1" customFormat="1" ht="51" customHeight="1">
      <c r="B107" s="46"/>
      <c r="C107" s="235" t="s">
        <v>141</v>
      </c>
      <c r="D107" s="235" t="s">
        <v>136</v>
      </c>
      <c r="E107" s="236" t="s">
        <v>189</v>
      </c>
      <c r="F107" s="237" t="s">
        <v>190</v>
      </c>
      <c r="G107" s="238" t="s">
        <v>169</v>
      </c>
      <c r="H107" s="239">
        <v>0.47099999999999997</v>
      </c>
      <c r="I107" s="240"/>
      <c r="J107" s="241">
        <f>ROUND(I107*H107,2)</f>
        <v>0</v>
      </c>
      <c r="K107" s="237" t="s">
        <v>140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141</v>
      </c>
      <c r="AT107" s="24" t="s">
        <v>136</v>
      </c>
      <c r="AU107" s="24" t="s">
        <v>82</v>
      </c>
      <c r="AY107" s="24" t="s">
        <v>133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141</v>
      </c>
      <c r="BK107" s="246">
        <f>ROUND(I107*H107,2)</f>
        <v>0</v>
      </c>
      <c r="BL107" s="24" t="s">
        <v>141</v>
      </c>
      <c r="BM107" s="24" t="s">
        <v>430</v>
      </c>
    </row>
    <row r="108" s="1" customFormat="1">
      <c r="B108" s="46"/>
      <c r="C108" s="74"/>
      <c r="D108" s="247" t="s">
        <v>143</v>
      </c>
      <c r="E108" s="74"/>
      <c r="F108" s="248" t="s">
        <v>192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143</v>
      </c>
      <c r="AU108" s="24" t="s">
        <v>82</v>
      </c>
    </row>
    <row r="109" s="1" customFormat="1">
      <c r="B109" s="46"/>
      <c r="C109" s="74"/>
      <c r="D109" s="247" t="s">
        <v>145</v>
      </c>
      <c r="E109" s="74"/>
      <c r="F109" s="248" t="s">
        <v>431</v>
      </c>
      <c r="G109" s="74"/>
      <c r="H109" s="74"/>
      <c r="I109" s="203"/>
      <c r="J109" s="74"/>
      <c r="K109" s="74"/>
      <c r="L109" s="72"/>
      <c r="M109" s="249"/>
      <c r="N109" s="47"/>
      <c r="O109" s="47"/>
      <c r="P109" s="47"/>
      <c r="Q109" s="47"/>
      <c r="R109" s="47"/>
      <c r="S109" s="47"/>
      <c r="T109" s="95"/>
      <c r="AT109" s="24" t="s">
        <v>145</v>
      </c>
      <c r="AU109" s="24" t="s">
        <v>82</v>
      </c>
    </row>
    <row r="110" s="13" customFormat="1">
      <c r="B110" s="260"/>
      <c r="C110" s="261"/>
      <c r="D110" s="247" t="s">
        <v>156</v>
      </c>
      <c r="E110" s="262" t="s">
        <v>21</v>
      </c>
      <c r="F110" s="263" t="s">
        <v>427</v>
      </c>
      <c r="G110" s="261"/>
      <c r="H110" s="264">
        <v>0.47099999999999997</v>
      </c>
      <c r="I110" s="265"/>
      <c r="J110" s="261"/>
      <c r="K110" s="261"/>
      <c r="L110" s="266"/>
      <c r="M110" s="267"/>
      <c r="N110" s="268"/>
      <c r="O110" s="268"/>
      <c r="P110" s="268"/>
      <c r="Q110" s="268"/>
      <c r="R110" s="268"/>
      <c r="S110" s="268"/>
      <c r="T110" s="269"/>
      <c r="AT110" s="270" t="s">
        <v>156</v>
      </c>
      <c r="AU110" s="270" t="s">
        <v>82</v>
      </c>
      <c r="AV110" s="13" t="s">
        <v>82</v>
      </c>
      <c r="AW110" s="13" t="s">
        <v>36</v>
      </c>
      <c r="AX110" s="13" t="s">
        <v>73</v>
      </c>
      <c r="AY110" s="270" t="s">
        <v>133</v>
      </c>
    </row>
    <row r="111" s="14" customFormat="1">
      <c r="B111" s="271"/>
      <c r="C111" s="272"/>
      <c r="D111" s="247" t="s">
        <v>156</v>
      </c>
      <c r="E111" s="273" t="s">
        <v>21</v>
      </c>
      <c r="F111" s="274" t="s">
        <v>159</v>
      </c>
      <c r="G111" s="272"/>
      <c r="H111" s="275">
        <v>0.47099999999999997</v>
      </c>
      <c r="I111" s="276"/>
      <c r="J111" s="272"/>
      <c r="K111" s="272"/>
      <c r="L111" s="277"/>
      <c r="M111" s="278"/>
      <c r="N111" s="279"/>
      <c r="O111" s="279"/>
      <c r="P111" s="279"/>
      <c r="Q111" s="279"/>
      <c r="R111" s="279"/>
      <c r="S111" s="279"/>
      <c r="T111" s="280"/>
      <c r="AT111" s="281" t="s">
        <v>156</v>
      </c>
      <c r="AU111" s="281" t="s">
        <v>82</v>
      </c>
      <c r="AV111" s="14" t="s">
        <v>141</v>
      </c>
      <c r="AW111" s="14" t="s">
        <v>36</v>
      </c>
      <c r="AX111" s="14" t="s">
        <v>80</v>
      </c>
      <c r="AY111" s="281" t="s">
        <v>133</v>
      </c>
    </row>
    <row r="112" s="1" customFormat="1" ht="63.75" customHeight="1">
      <c r="B112" s="46"/>
      <c r="C112" s="235" t="s">
        <v>134</v>
      </c>
      <c r="D112" s="235" t="s">
        <v>136</v>
      </c>
      <c r="E112" s="236" t="s">
        <v>201</v>
      </c>
      <c r="F112" s="237" t="s">
        <v>202</v>
      </c>
      <c r="G112" s="238" t="s">
        <v>169</v>
      </c>
      <c r="H112" s="239">
        <v>0.47099999999999997</v>
      </c>
      <c r="I112" s="240"/>
      <c r="J112" s="241">
        <f>ROUND(I112*H112,2)</f>
        <v>0</v>
      </c>
      <c r="K112" s="237" t="s">
        <v>140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141</v>
      </c>
      <c r="AT112" s="24" t="s">
        <v>136</v>
      </c>
      <c r="AU112" s="24" t="s">
        <v>82</v>
      </c>
      <c r="AY112" s="24" t="s">
        <v>133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141</v>
      </c>
      <c r="BK112" s="246">
        <f>ROUND(I112*H112,2)</f>
        <v>0</v>
      </c>
      <c r="BL112" s="24" t="s">
        <v>141</v>
      </c>
      <c r="BM112" s="24" t="s">
        <v>432</v>
      </c>
    </row>
    <row r="113" s="1" customFormat="1">
      <c r="B113" s="46"/>
      <c r="C113" s="74"/>
      <c r="D113" s="247" t="s">
        <v>143</v>
      </c>
      <c r="E113" s="74"/>
      <c r="F113" s="248" t="s">
        <v>204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143</v>
      </c>
      <c r="AU113" s="24" t="s">
        <v>82</v>
      </c>
    </row>
    <row r="114" s="13" customFormat="1">
      <c r="B114" s="260"/>
      <c r="C114" s="261"/>
      <c r="D114" s="247" t="s">
        <v>156</v>
      </c>
      <c r="E114" s="262" t="s">
        <v>21</v>
      </c>
      <c r="F114" s="263" t="s">
        <v>427</v>
      </c>
      <c r="G114" s="261"/>
      <c r="H114" s="264">
        <v>0.47099999999999997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AT114" s="270" t="s">
        <v>156</v>
      </c>
      <c r="AU114" s="270" t="s">
        <v>82</v>
      </c>
      <c r="AV114" s="13" t="s">
        <v>82</v>
      </c>
      <c r="AW114" s="13" t="s">
        <v>36</v>
      </c>
      <c r="AX114" s="13" t="s">
        <v>73</v>
      </c>
      <c r="AY114" s="270" t="s">
        <v>133</v>
      </c>
    </row>
    <row r="115" s="14" customFormat="1">
      <c r="B115" s="271"/>
      <c r="C115" s="272"/>
      <c r="D115" s="247" t="s">
        <v>156</v>
      </c>
      <c r="E115" s="273" t="s">
        <v>21</v>
      </c>
      <c r="F115" s="274" t="s">
        <v>159</v>
      </c>
      <c r="G115" s="272"/>
      <c r="H115" s="275">
        <v>0.47099999999999997</v>
      </c>
      <c r="I115" s="276"/>
      <c r="J115" s="272"/>
      <c r="K115" s="272"/>
      <c r="L115" s="277"/>
      <c r="M115" s="278"/>
      <c r="N115" s="279"/>
      <c r="O115" s="279"/>
      <c r="P115" s="279"/>
      <c r="Q115" s="279"/>
      <c r="R115" s="279"/>
      <c r="S115" s="279"/>
      <c r="T115" s="280"/>
      <c r="AT115" s="281" t="s">
        <v>156</v>
      </c>
      <c r="AU115" s="281" t="s">
        <v>82</v>
      </c>
      <c r="AV115" s="14" t="s">
        <v>141</v>
      </c>
      <c r="AW115" s="14" t="s">
        <v>36</v>
      </c>
      <c r="AX115" s="14" t="s">
        <v>80</v>
      </c>
      <c r="AY115" s="281" t="s">
        <v>133</v>
      </c>
    </row>
    <row r="116" s="1" customFormat="1" ht="63.75" customHeight="1">
      <c r="B116" s="46"/>
      <c r="C116" s="235" t="s">
        <v>174</v>
      </c>
      <c r="D116" s="235" t="s">
        <v>136</v>
      </c>
      <c r="E116" s="236" t="s">
        <v>206</v>
      </c>
      <c r="F116" s="237" t="s">
        <v>207</v>
      </c>
      <c r="G116" s="238" t="s">
        <v>208</v>
      </c>
      <c r="H116" s="239">
        <v>48</v>
      </c>
      <c r="I116" s="240"/>
      <c r="J116" s="241">
        <f>ROUND(I116*H116,2)</f>
        <v>0</v>
      </c>
      <c r="K116" s="237" t="s">
        <v>140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141</v>
      </c>
      <c r="AT116" s="24" t="s">
        <v>136</v>
      </c>
      <c r="AU116" s="24" t="s">
        <v>82</v>
      </c>
      <c r="AY116" s="24" t="s">
        <v>133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141</v>
      </c>
      <c r="BK116" s="246">
        <f>ROUND(I116*H116,2)</f>
        <v>0</v>
      </c>
      <c r="BL116" s="24" t="s">
        <v>141</v>
      </c>
      <c r="BM116" s="24" t="s">
        <v>433</v>
      </c>
    </row>
    <row r="117" s="1" customFormat="1">
      <c r="B117" s="46"/>
      <c r="C117" s="74"/>
      <c r="D117" s="247" t="s">
        <v>143</v>
      </c>
      <c r="E117" s="74"/>
      <c r="F117" s="248" t="s">
        <v>210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143</v>
      </c>
      <c r="AU117" s="24" t="s">
        <v>82</v>
      </c>
    </row>
    <row r="118" s="12" customFormat="1">
      <c r="B118" s="250"/>
      <c r="C118" s="251"/>
      <c r="D118" s="247" t="s">
        <v>156</v>
      </c>
      <c r="E118" s="252" t="s">
        <v>21</v>
      </c>
      <c r="F118" s="253" t="s">
        <v>434</v>
      </c>
      <c r="G118" s="251"/>
      <c r="H118" s="252" t="s">
        <v>21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156</v>
      </c>
      <c r="AU118" s="259" t="s">
        <v>82</v>
      </c>
      <c r="AV118" s="12" t="s">
        <v>80</v>
      </c>
      <c r="AW118" s="12" t="s">
        <v>36</v>
      </c>
      <c r="AX118" s="12" t="s">
        <v>73</v>
      </c>
      <c r="AY118" s="259" t="s">
        <v>133</v>
      </c>
    </row>
    <row r="119" s="13" customFormat="1">
      <c r="B119" s="260"/>
      <c r="C119" s="261"/>
      <c r="D119" s="247" t="s">
        <v>156</v>
      </c>
      <c r="E119" s="262" t="s">
        <v>21</v>
      </c>
      <c r="F119" s="263" t="s">
        <v>435</v>
      </c>
      <c r="G119" s="261"/>
      <c r="H119" s="264">
        <v>48</v>
      </c>
      <c r="I119" s="265"/>
      <c r="J119" s="261"/>
      <c r="K119" s="261"/>
      <c r="L119" s="266"/>
      <c r="M119" s="267"/>
      <c r="N119" s="268"/>
      <c r="O119" s="268"/>
      <c r="P119" s="268"/>
      <c r="Q119" s="268"/>
      <c r="R119" s="268"/>
      <c r="S119" s="268"/>
      <c r="T119" s="269"/>
      <c r="AT119" s="270" t="s">
        <v>156</v>
      </c>
      <c r="AU119" s="270" t="s">
        <v>82</v>
      </c>
      <c r="AV119" s="13" t="s">
        <v>82</v>
      </c>
      <c r="AW119" s="13" t="s">
        <v>36</v>
      </c>
      <c r="AX119" s="13" t="s">
        <v>73</v>
      </c>
      <c r="AY119" s="270" t="s">
        <v>133</v>
      </c>
    </row>
    <row r="120" s="14" customFormat="1">
      <c r="B120" s="271"/>
      <c r="C120" s="272"/>
      <c r="D120" s="247" t="s">
        <v>156</v>
      </c>
      <c r="E120" s="273" t="s">
        <v>21</v>
      </c>
      <c r="F120" s="274" t="s">
        <v>159</v>
      </c>
      <c r="G120" s="272"/>
      <c r="H120" s="275">
        <v>48</v>
      </c>
      <c r="I120" s="276"/>
      <c r="J120" s="272"/>
      <c r="K120" s="272"/>
      <c r="L120" s="277"/>
      <c r="M120" s="278"/>
      <c r="N120" s="279"/>
      <c r="O120" s="279"/>
      <c r="P120" s="279"/>
      <c r="Q120" s="279"/>
      <c r="R120" s="279"/>
      <c r="S120" s="279"/>
      <c r="T120" s="280"/>
      <c r="AT120" s="281" t="s">
        <v>156</v>
      </c>
      <c r="AU120" s="281" t="s">
        <v>82</v>
      </c>
      <c r="AV120" s="14" t="s">
        <v>141</v>
      </c>
      <c r="AW120" s="14" t="s">
        <v>36</v>
      </c>
      <c r="AX120" s="14" t="s">
        <v>80</v>
      </c>
      <c r="AY120" s="281" t="s">
        <v>133</v>
      </c>
    </row>
    <row r="121" s="1" customFormat="1" ht="38.25" customHeight="1">
      <c r="B121" s="46"/>
      <c r="C121" s="235" t="s">
        <v>182</v>
      </c>
      <c r="D121" s="235" t="s">
        <v>136</v>
      </c>
      <c r="E121" s="236" t="s">
        <v>222</v>
      </c>
      <c r="F121" s="237" t="s">
        <v>223</v>
      </c>
      <c r="G121" s="238" t="s">
        <v>169</v>
      </c>
      <c r="H121" s="239">
        <v>0.47099999999999997</v>
      </c>
      <c r="I121" s="240"/>
      <c r="J121" s="241">
        <f>ROUND(I121*H121,2)</f>
        <v>0</v>
      </c>
      <c r="K121" s="237" t="s">
        <v>140</v>
      </c>
      <c r="L121" s="72"/>
      <c r="M121" s="242" t="s">
        <v>21</v>
      </c>
      <c r="N121" s="243" t="s">
        <v>46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141</v>
      </c>
      <c r="AT121" s="24" t="s">
        <v>136</v>
      </c>
      <c r="AU121" s="24" t="s">
        <v>82</v>
      </c>
      <c r="AY121" s="24" t="s">
        <v>133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141</v>
      </c>
      <c r="BK121" s="246">
        <f>ROUND(I121*H121,2)</f>
        <v>0</v>
      </c>
      <c r="BL121" s="24" t="s">
        <v>141</v>
      </c>
      <c r="BM121" s="24" t="s">
        <v>436</v>
      </c>
    </row>
    <row r="122" s="1" customFormat="1">
      <c r="B122" s="46"/>
      <c r="C122" s="74"/>
      <c r="D122" s="247" t="s">
        <v>143</v>
      </c>
      <c r="E122" s="74"/>
      <c r="F122" s="248" t="s">
        <v>225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143</v>
      </c>
      <c r="AU122" s="24" t="s">
        <v>82</v>
      </c>
    </row>
    <row r="123" s="12" customFormat="1">
      <c r="B123" s="250"/>
      <c r="C123" s="251"/>
      <c r="D123" s="247" t="s">
        <v>156</v>
      </c>
      <c r="E123" s="252" t="s">
        <v>21</v>
      </c>
      <c r="F123" s="253" t="s">
        <v>426</v>
      </c>
      <c r="G123" s="251"/>
      <c r="H123" s="252" t="s">
        <v>21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AT123" s="259" t="s">
        <v>156</v>
      </c>
      <c r="AU123" s="259" t="s">
        <v>82</v>
      </c>
      <c r="AV123" s="12" t="s">
        <v>80</v>
      </c>
      <c r="AW123" s="12" t="s">
        <v>36</v>
      </c>
      <c r="AX123" s="12" t="s">
        <v>73</v>
      </c>
      <c r="AY123" s="259" t="s">
        <v>133</v>
      </c>
    </row>
    <row r="124" s="13" customFormat="1">
      <c r="B124" s="260"/>
      <c r="C124" s="261"/>
      <c r="D124" s="247" t="s">
        <v>156</v>
      </c>
      <c r="E124" s="262" t="s">
        <v>21</v>
      </c>
      <c r="F124" s="263" t="s">
        <v>427</v>
      </c>
      <c r="G124" s="261"/>
      <c r="H124" s="264">
        <v>0.47099999999999997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AT124" s="270" t="s">
        <v>156</v>
      </c>
      <c r="AU124" s="270" t="s">
        <v>82</v>
      </c>
      <c r="AV124" s="13" t="s">
        <v>82</v>
      </c>
      <c r="AW124" s="13" t="s">
        <v>36</v>
      </c>
      <c r="AX124" s="13" t="s">
        <v>73</v>
      </c>
      <c r="AY124" s="270" t="s">
        <v>133</v>
      </c>
    </row>
    <row r="125" s="14" customFormat="1">
      <c r="B125" s="271"/>
      <c r="C125" s="272"/>
      <c r="D125" s="247" t="s">
        <v>156</v>
      </c>
      <c r="E125" s="273" t="s">
        <v>21</v>
      </c>
      <c r="F125" s="274" t="s">
        <v>159</v>
      </c>
      <c r="G125" s="272"/>
      <c r="H125" s="275">
        <v>0.47099999999999997</v>
      </c>
      <c r="I125" s="276"/>
      <c r="J125" s="272"/>
      <c r="K125" s="272"/>
      <c r="L125" s="277"/>
      <c r="M125" s="278"/>
      <c r="N125" s="279"/>
      <c r="O125" s="279"/>
      <c r="P125" s="279"/>
      <c r="Q125" s="279"/>
      <c r="R125" s="279"/>
      <c r="S125" s="279"/>
      <c r="T125" s="280"/>
      <c r="AT125" s="281" t="s">
        <v>156</v>
      </c>
      <c r="AU125" s="281" t="s">
        <v>82</v>
      </c>
      <c r="AV125" s="14" t="s">
        <v>141</v>
      </c>
      <c r="AW125" s="14" t="s">
        <v>36</v>
      </c>
      <c r="AX125" s="14" t="s">
        <v>80</v>
      </c>
      <c r="AY125" s="281" t="s">
        <v>133</v>
      </c>
    </row>
    <row r="126" s="1" customFormat="1" ht="38.25" customHeight="1">
      <c r="B126" s="46"/>
      <c r="C126" s="235" t="s">
        <v>188</v>
      </c>
      <c r="D126" s="235" t="s">
        <v>136</v>
      </c>
      <c r="E126" s="236" t="s">
        <v>437</v>
      </c>
      <c r="F126" s="237" t="s">
        <v>438</v>
      </c>
      <c r="G126" s="238" t="s">
        <v>239</v>
      </c>
      <c r="H126" s="239">
        <v>4</v>
      </c>
      <c r="I126" s="240"/>
      <c r="J126" s="241">
        <f>ROUND(I126*H126,2)</f>
        <v>0</v>
      </c>
      <c r="K126" s="237" t="s">
        <v>140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141</v>
      </c>
      <c r="AT126" s="24" t="s">
        <v>136</v>
      </c>
      <c r="AU126" s="24" t="s">
        <v>82</v>
      </c>
      <c r="AY126" s="24" t="s">
        <v>133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141</v>
      </c>
      <c r="BK126" s="246">
        <f>ROUND(I126*H126,2)</f>
        <v>0</v>
      </c>
      <c r="BL126" s="24" t="s">
        <v>141</v>
      </c>
      <c r="BM126" s="24" t="s">
        <v>439</v>
      </c>
    </row>
    <row r="127" s="1" customFormat="1">
      <c r="B127" s="46"/>
      <c r="C127" s="74"/>
      <c r="D127" s="247" t="s">
        <v>143</v>
      </c>
      <c r="E127" s="74"/>
      <c r="F127" s="248" t="s">
        <v>241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143</v>
      </c>
      <c r="AU127" s="24" t="s">
        <v>82</v>
      </c>
    </row>
    <row r="128" s="1" customFormat="1">
      <c r="B128" s="46"/>
      <c r="C128" s="74"/>
      <c r="D128" s="247" t="s">
        <v>145</v>
      </c>
      <c r="E128" s="74"/>
      <c r="F128" s="248" t="s">
        <v>440</v>
      </c>
      <c r="G128" s="74"/>
      <c r="H128" s="74"/>
      <c r="I128" s="203"/>
      <c r="J128" s="74"/>
      <c r="K128" s="74"/>
      <c r="L128" s="72"/>
      <c r="M128" s="249"/>
      <c r="N128" s="47"/>
      <c r="O128" s="47"/>
      <c r="P128" s="47"/>
      <c r="Q128" s="47"/>
      <c r="R128" s="47"/>
      <c r="S128" s="47"/>
      <c r="T128" s="95"/>
      <c r="AT128" s="24" t="s">
        <v>145</v>
      </c>
      <c r="AU128" s="24" t="s">
        <v>82</v>
      </c>
    </row>
    <row r="129" s="1" customFormat="1" ht="38.25" customHeight="1">
      <c r="B129" s="46"/>
      <c r="C129" s="235" t="s">
        <v>200</v>
      </c>
      <c r="D129" s="235" t="s">
        <v>136</v>
      </c>
      <c r="E129" s="236" t="s">
        <v>237</v>
      </c>
      <c r="F129" s="237" t="s">
        <v>238</v>
      </c>
      <c r="G129" s="238" t="s">
        <v>239</v>
      </c>
      <c r="H129" s="239">
        <v>4</v>
      </c>
      <c r="I129" s="240"/>
      <c r="J129" s="241">
        <f>ROUND(I129*H129,2)</f>
        <v>0</v>
      </c>
      <c r="K129" s="237" t="s">
        <v>140</v>
      </c>
      <c r="L129" s="72"/>
      <c r="M129" s="242" t="s">
        <v>21</v>
      </c>
      <c r="N129" s="243" t="s">
        <v>46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141</v>
      </c>
      <c r="AT129" s="24" t="s">
        <v>136</v>
      </c>
      <c r="AU129" s="24" t="s">
        <v>82</v>
      </c>
      <c r="AY129" s="24" t="s">
        <v>133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141</v>
      </c>
      <c r="BK129" s="246">
        <f>ROUND(I129*H129,2)</f>
        <v>0</v>
      </c>
      <c r="BL129" s="24" t="s">
        <v>141</v>
      </c>
      <c r="BM129" s="24" t="s">
        <v>441</v>
      </c>
    </row>
    <row r="130" s="1" customFormat="1">
      <c r="B130" s="46"/>
      <c r="C130" s="74"/>
      <c r="D130" s="247" t="s">
        <v>143</v>
      </c>
      <c r="E130" s="74"/>
      <c r="F130" s="248" t="s">
        <v>241</v>
      </c>
      <c r="G130" s="74"/>
      <c r="H130" s="74"/>
      <c r="I130" s="203"/>
      <c r="J130" s="74"/>
      <c r="K130" s="74"/>
      <c r="L130" s="72"/>
      <c r="M130" s="249"/>
      <c r="N130" s="47"/>
      <c r="O130" s="47"/>
      <c r="P130" s="47"/>
      <c r="Q130" s="47"/>
      <c r="R130" s="47"/>
      <c r="S130" s="47"/>
      <c r="T130" s="95"/>
      <c r="AT130" s="24" t="s">
        <v>143</v>
      </c>
      <c r="AU130" s="24" t="s">
        <v>82</v>
      </c>
    </row>
    <row r="131" s="1" customFormat="1">
      <c r="B131" s="46"/>
      <c r="C131" s="74"/>
      <c r="D131" s="247" t="s">
        <v>145</v>
      </c>
      <c r="E131" s="74"/>
      <c r="F131" s="248" t="s">
        <v>440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145</v>
      </c>
      <c r="AU131" s="24" t="s">
        <v>82</v>
      </c>
    </row>
    <row r="132" s="1" customFormat="1" ht="38.25" customHeight="1">
      <c r="B132" s="46"/>
      <c r="C132" s="235" t="s">
        <v>205</v>
      </c>
      <c r="D132" s="235" t="s">
        <v>136</v>
      </c>
      <c r="E132" s="236" t="s">
        <v>442</v>
      </c>
      <c r="F132" s="237" t="s">
        <v>443</v>
      </c>
      <c r="G132" s="238" t="s">
        <v>239</v>
      </c>
      <c r="H132" s="239">
        <v>4</v>
      </c>
      <c r="I132" s="240"/>
      <c r="J132" s="241">
        <f>ROUND(I132*H132,2)</f>
        <v>0</v>
      </c>
      <c r="K132" s="237" t="s">
        <v>140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141</v>
      </c>
      <c r="AT132" s="24" t="s">
        <v>136</v>
      </c>
      <c r="AU132" s="24" t="s">
        <v>82</v>
      </c>
      <c r="AY132" s="24" t="s">
        <v>133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141</v>
      </c>
      <c r="BK132" s="246">
        <f>ROUND(I132*H132,2)</f>
        <v>0</v>
      </c>
      <c r="BL132" s="24" t="s">
        <v>141</v>
      </c>
      <c r="BM132" s="24" t="s">
        <v>444</v>
      </c>
    </row>
    <row r="133" s="1" customFormat="1">
      <c r="B133" s="46"/>
      <c r="C133" s="74"/>
      <c r="D133" s="247" t="s">
        <v>143</v>
      </c>
      <c r="E133" s="74"/>
      <c r="F133" s="248" t="s">
        <v>247</v>
      </c>
      <c r="G133" s="74"/>
      <c r="H133" s="74"/>
      <c r="I133" s="203"/>
      <c r="J133" s="74"/>
      <c r="K133" s="74"/>
      <c r="L133" s="72"/>
      <c r="M133" s="249"/>
      <c r="N133" s="47"/>
      <c r="O133" s="47"/>
      <c r="P133" s="47"/>
      <c r="Q133" s="47"/>
      <c r="R133" s="47"/>
      <c r="S133" s="47"/>
      <c r="T133" s="95"/>
      <c r="AT133" s="24" t="s">
        <v>143</v>
      </c>
      <c r="AU133" s="24" t="s">
        <v>82</v>
      </c>
    </row>
    <row r="134" s="1" customFormat="1" ht="38.25" customHeight="1">
      <c r="B134" s="46"/>
      <c r="C134" s="235" t="s">
        <v>213</v>
      </c>
      <c r="D134" s="235" t="s">
        <v>136</v>
      </c>
      <c r="E134" s="236" t="s">
        <v>244</v>
      </c>
      <c r="F134" s="237" t="s">
        <v>245</v>
      </c>
      <c r="G134" s="238" t="s">
        <v>239</v>
      </c>
      <c r="H134" s="239">
        <v>4</v>
      </c>
      <c r="I134" s="240"/>
      <c r="J134" s="241">
        <f>ROUND(I134*H134,2)</f>
        <v>0</v>
      </c>
      <c r="K134" s="237" t="s">
        <v>140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141</v>
      </c>
      <c r="AT134" s="24" t="s">
        <v>136</v>
      </c>
      <c r="AU134" s="24" t="s">
        <v>82</v>
      </c>
      <c r="AY134" s="24" t="s">
        <v>133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141</v>
      </c>
      <c r="BK134" s="246">
        <f>ROUND(I134*H134,2)</f>
        <v>0</v>
      </c>
      <c r="BL134" s="24" t="s">
        <v>141</v>
      </c>
      <c r="BM134" s="24" t="s">
        <v>445</v>
      </c>
    </row>
    <row r="135" s="1" customFormat="1">
      <c r="B135" s="46"/>
      <c r="C135" s="74"/>
      <c r="D135" s="247" t="s">
        <v>143</v>
      </c>
      <c r="E135" s="74"/>
      <c r="F135" s="248" t="s">
        <v>247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143</v>
      </c>
      <c r="AU135" s="24" t="s">
        <v>82</v>
      </c>
    </row>
    <row r="136" s="1" customFormat="1" ht="38.25" customHeight="1">
      <c r="B136" s="46"/>
      <c r="C136" s="235" t="s">
        <v>221</v>
      </c>
      <c r="D136" s="235" t="s">
        <v>136</v>
      </c>
      <c r="E136" s="236" t="s">
        <v>270</v>
      </c>
      <c r="F136" s="237" t="s">
        <v>271</v>
      </c>
      <c r="G136" s="238" t="s">
        <v>231</v>
      </c>
      <c r="H136" s="239">
        <v>50</v>
      </c>
      <c r="I136" s="240"/>
      <c r="J136" s="241">
        <f>ROUND(I136*H136,2)</f>
        <v>0</v>
      </c>
      <c r="K136" s="237" t="s">
        <v>140</v>
      </c>
      <c r="L136" s="72"/>
      <c r="M136" s="242" t="s">
        <v>21</v>
      </c>
      <c r="N136" s="243" t="s">
        <v>46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141</v>
      </c>
      <c r="AT136" s="24" t="s">
        <v>136</v>
      </c>
      <c r="AU136" s="24" t="s">
        <v>82</v>
      </c>
      <c r="AY136" s="24" t="s">
        <v>133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141</v>
      </c>
      <c r="BK136" s="246">
        <f>ROUND(I136*H136,2)</f>
        <v>0</v>
      </c>
      <c r="BL136" s="24" t="s">
        <v>141</v>
      </c>
      <c r="BM136" s="24" t="s">
        <v>272</v>
      </c>
    </row>
    <row r="137" s="1" customFormat="1">
      <c r="B137" s="46"/>
      <c r="C137" s="74"/>
      <c r="D137" s="247" t="s">
        <v>143</v>
      </c>
      <c r="E137" s="74"/>
      <c r="F137" s="248" t="s">
        <v>273</v>
      </c>
      <c r="G137" s="74"/>
      <c r="H137" s="74"/>
      <c r="I137" s="203"/>
      <c r="J137" s="74"/>
      <c r="K137" s="74"/>
      <c r="L137" s="72"/>
      <c r="M137" s="249"/>
      <c r="N137" s="47"/>
      <c r="O137" s="47"/>
      <c r="P137" s="47"/>
      <c r="Q137" s="47"/>
      <c r="R137" s="47"/>
      <c r="S137" s="47"/>
      <c r="T137" s="95"/>
      <c r="AT137" s="24" t="s">
        <v>143</v>
      </c>
      <c r="AU137" s="24" t="s">
        <v>82</v>
      </c>
    </row>
    <row r="138" s="1" customFormat="1" ht="38.25" customHeight="1">
      <c r="B138" s="46"/>
      <c r="C138" s="235" t="s">
        <v>228</v>
      </c>
      <c r="D138" s="235" t="s">
        <v>136</v>
      </c>
      <c r="E138" s="236" t="s">
        <v>275</v>
      </c>
      <c r="F138" s="237" t="s">
        <v>276</v>
      </c>
      <c r="G138" s="238" t="s">
        <v>177</v>
      </c>
      <c r="H138" s="239">
        <v>12.5</v>
      </c>
      <c r="I138" s="240"/>
      <c r="J138" s="241">
        <f>ROUND(I138*H138,2)</f>
        <v>0</v>
      </c>
      <c r="K138" s="237" t="s">
        <v>140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141</v>
      </c>
      <c r="AT138" s="24" t="s">
        <v>136</v>
      </c>
      <c r="AU138" s="24" t="s">
        <v>82</v>
      </c>
      <c r="AY138" s="24" t="s">
        <v>133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141</v>
      </c>
      <c r="BK138" s="246">
        <f>ROUND(I138*H138,2)</f>
        <v>0</v>
      </c>
      <c r="BL138" s="24" t="s">
        <v>141</v>
      </c>
      <c r="BM138" s="24" t="s">
        <v>277</v>
      </c>
    </row>
    <row r="139" s="1" customFormat="1">
      <c r="B139" s="46"/>
      <c r="C139" s="74"/>
      <c r="D139" s="247" t="s">
        <v>143</v>
      </c>
      <c r="E139" s="74"/>
      <c r="F139" s="248" t="s">
        <v>278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143</v>
      </c>
      <c r="AU139" s="24" t="s">
        <v>82</v>
      </c>
    </row>
    <row r="140" s="1" customFormat="1">
      <c r="B140" s="46"/>
      <c r="C140" s="74"/>
      <c r="D140" s="247" t="s">
        <v>145</v>
      </c>
      <c r="E140" s="74"/>
      <c r="F140" s="248" t="s">
        <v>279</v>
      </c>
      <c r="G140" s="74"/>
      <c r="H140" s="74"/>
      <c r="I140" s="203"/>
      <c r="J140" s="74"/>
      <c r="K140" s="74"/>
      <c r="L140" s="72"/>
      <c r="M140" s="249"/>
      <c r="N140" s="47"/>
      <c r="O140" s="47"/>
      <c r="P140" s="47"/>
      <c r="Q140" s="47"/>
      <c r="R140" s="47"/>
      <c r="S140" s="47"/>
      <c r="T140" s="95"/>
      <c r="AT140" s="24" t="s">
        <v>145</v>
      </c>
      <c r="AU140" s="24" t="s">
        <v>82</v>
      </c>
    </row>
    <row r="141" s="13" customFormat="1">
      <c r="B141" s="260"/>
      <c r="C141" s="261"/>
      <c r="D141" s="247" t="s">
        <v>156</v>
      </c>
      <c r="E141" s="262" t="s">
        <v>21</v>
      </c>
      <c r="F141" s="263" t="s">
        <v>280</v>
      </c>
      <c r="G141" s="261"/>
      <c r="H141" s="264">
        <v>12.5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AT141" s="270" t="s">
        <v>156</v>
      </c>
      <c r="AU141" s="270" t="s">
        <v>82</v>
      </c>
      <c r="AV141" s="13" t="s">
        <v>82</v>
      </c>
      <c r="AW141" s="13" t="s">
        <v>36</v>
      </c>
      <c r="AX141" s="13" t="s">
        <v>73</v>
      </c>
      <c r="AY141" s="270" t="s">
        <v>133</v>
      </c>
    </row>
    <row r="142" s="14" customFormat="1">
      <c r="B142" s="271"/>
      <c r="C142" s="272"/>
      <c r="D142" s="247" t="s">
        <v>156</v>
      </c>
      <c r="E142" s="273" t="s">
        <v>21</v>
      </c>
      <c r="F142" s="274" t="s">
        <v>159</v>
      </c>
      <c r="G142" s="272"/>
      <c r="H142" s="275">
        <v>12.5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AT142" s="281" t="s">
        <v>156</v>
      </c>
      <c r="AU142" s="281" t="s">
        <v>82</v>
      </c>
      <c r="AV142" s="14" t="s">
        <v>141</v>
      </c>
      <c r="AW142" s="14" t="s">
        <v>36</v>
      </c>
      <c r="AX142" s="14" t="s">
        <v>80</v>
      </c>
      <c r="AY142" s="281" t="s">
        <v>133</v>
      </c>
    </row>
    <row r="143" s="1" customFormat="1" ht="38.25" customHeight="1">
      <c r="B143" s="46"/>
      <c r="C143" s="235" t="s">
        <v>236</v>
      </c>
      <c r="D143" s="235" t="s">
        <v>136</v>
      </c>
      <c r="E143" s="236" t="s">
        <v>281</v>
      </c>
      <c r="F143" s="237" t="s">
        <v>282</v>
      </c>
      <c r="G143" s="238" t="s">
        <v>283</v>
      </c>
      <c r="H143" s="239">
        <v>1.5</v>
      </c>
      <c r="I143" s="240"/>
      <c r="J143" s="241">
        <f>ROUND(I143*H143,2)</f>
        <v>0</v>
      </c>
      <c r="K143" s="237" t="s">
        <v>140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141</v>
      </c>
      <c r="AT143" s="24" t="s">
        <v>136</v>
      </c>
      <c r="AU143" s="24" t="s">
        <v>82</v>
      </c>
      <c r="AY143" s="24" t="s">
        <v>133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141</v>
      </c>
      <c r="BK143" s="246">
        <f>ROUND(I143*H143,2)</f>
        <v>0</v>
      </c>
      <c r="BL143" s="24" t="s">
        <v>141</v>
      </c>
      <c r="BM143" s="24" t="s">
        <v>446</v>
      </c>
    </row>
    <row r="144" s="1" customFormat="1">
      <c r="B144" s="46"/>
      <c r="C144" s="74"/>
      <c r="D144" s="247" t="s">
        <v>143</v>
      </c>
      <c r="E144" s="74"/>
      <c r="F144" s="248" t="s">
        <v>285</v>
      </c>
      <c r="G144" s="74"/>
      <c r="H144" s="74"/>
      <c r="I144" s="203"/>
      <c r="J144" s="74"/>
      <c r="K144" s="74"/>
      <c r="L144" s="72"/>
      <c r="M144" s="249"/>
      <c r="N144" s="47"/>
      <c r="O144" s="47"/>
      <c r="P144" s="47"/>
      <c r="Q144" s="47"/>
      <c r="R144" s="47"/>
      <c r="S144" s="47"/>
      <c r="T144" s="95"/>
      <c r="AT144" s="24" t="s">
        <v>143</v>
      </c>
      <c r="AU144" s="24" t="s">
        <v>82</v>
      </c>
    </row>
    <row r="145" s="1" customFormat="1">
      <c r="B145" s="46"/>
      <c r="C145" s="74"/>
      <c r="D145" s="247" t="s">
        <v>145</v>
      </c>
      <c r="E145" s="74"/>
      <c r="F145" s="248" t="s">
        <v>286</v>
      </c>
      <c r="G145" s="74"/>
      <c r="H145" s="74"/>
      <c r="I145" s="203"/>
      <c r="J145" s="74"/>
      <c r="K145" s="74"/>
      <c r="L145" s="72"/>
      <c r="M145" s="249"/>
      <c r="N145" s="47"/>
      <c r="O145" s="47"/>
      <c r="P145" s="47"/>
      <c r="Q145" s="47"/>
      <c r="R145" s="47"/>
      <c r="S145" s="47"/>
      <c r="T145" s="95"/>
      <c r="AT145" s="24" t="s">
        <v>145</v>
      </c>
      <c r="AU145" s="24" t="s">
        <v>82</v>
      </c>
    </row>
    <row r="146" s="11" customFormat="1" ht="37.44" customHeight="1">
      <c r="B146" s="219"/>
      <c r="C146" s="220"/>
      <c r="D146" s="221" t="s">
        <v>72</v>
      </c>
      <c r="E146" s="222" t="s">
        <v>287</v>
      </c>
      <c r="F146" s="222" t="s">
        <v>288</v>
      </c>
      <c r="G146" s="220"/>
      <c r="H146" s="220"/>
      <c r="I146" s="223"/>
      <c r="J146" s="224">
        <f>BK146</f>
        <v>0</v>
      </c>
      <c r="K146" s="220"/>
      <c r="L146" s="225"/>
      <c r="M146" s="226"/>
      <c r="N146" s="227"/>
      <c r="O146" s="227"/>
      <c r="P146" s="228">
        <f>SUM(P147:P219)</f>
        <v>0</v>
      </c>
      <c r="Q146" s="227"/>
      <c r="R146" s="228">
        <f>SUM(R147:R219)</f>
        <v>770886.62200000009</v>
      </c>
      <c r="S146" s="227"/>
      <c r="T146" s="229">
        <f>SUM(T147:T219)</f>
        <v>0</v>
      </c>
      <c r="AR146" s="230" t="s">
        <v>141</v>
      </c>
      <c r="AT146" s="231" t="s">
        <v>72</v>
      </c>
      <c r="AU146" s="231" t="s">
        <v>73</v>
      </c>
      <c r="AY146" s="230" t="s">
        <v>133</v>
      </c>
      <c r="BK146" s="232">
        <f>SUM(BK147:BK219)</f>
        <v>0</v>
      </c>
    </row>
    <row r="147" s="1" customFormat="1" ht="127.5" customHeight="1">
      <c r="B147" s="46"/>
      <c r="C147" s="235" t="s">
        <v>10</v>
      </c>
      <c r="D147" s="235" t="s">
        <v>136</v>
      </c>
      <c r="E147" s="236" t="s">
        <v>297</v>
      </c>
      <c r="F147" s="237" t="s">
        <v>298</v>
      </c>
      <c r="G147" s="238" t="s">
        <v>283</v>
      </c>
      <c r="H147" s="239">
        <v>841.79999999999995</v>
      </c>
      <c r="I147" s="240"/>
      <c r="J147" s="241">
        <f>ROUND(I147*H147,2)</f>
        <v>0</v>
      </c>
      <c r="K147" s="237" t="s">
        <v>140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292</v>
      </c>
      <c r="AT147" s="24" t="s">
        <v>136</v>
      </c>
      <c r="AU147" s="24" t="s">
        <v>80</v>
      </c>
      <c r="AY147" s="24" t="s">
        <v>133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141</v>
      </c>
      <c r="BK147" s="246">
        <f>ROUND(I147*H147,2)</f>
        <v>0</v>
      </c>
      <c r="BL147" s="24" t="s">
        <v>292</v>
      </c>
      <c r="BM147" s="24" t="s">
        <v>299</v>
      </c>
    </row>
    <row r="148" s="1" customFormat="1">
      <c r="B148" s="46"/>
      <c r="C148" s="74"/>
      <c r="D148" s="247" t="s">
        <v>143</v>
      </c>
      <c r="E148" s="74"/>
      <c r="F148" s="248" t="s">
        <v>294</v>
      </c>
      <c r="G148" s="74"/>
      <c r="H148" s="74"/>
      <c r="I148" s="203"/>
      <c r="J148" s="74"/>
      <c r="K148" s="74"/>
      <c r="L148" s="72"/>
      <c r="M148" s="249"/>
      <c r="N148" s="47"/>
      <c r="O148" s="47"/>
      <c r="P148" s="47"/>
      <c r="Q148" s="47"/>
      <c r="R148" s="47"/>
      <c r="S148" s="47"/>
      <c r="T148" s="95"/>
      <c r="AT148" s="24" t="s">
        <v>143</v>
      </c>
      <c r="AU148" s="24" t="s">
        <v>80</v>
      </c>
    </row>
    <row r="149" s="1" customFormat="1">
      <c r="B149" s="46"/>
      <c r="C149" s="74"/>
      <c r="D149" s="247" t="s">
        <v>145</v>
      </c>
      <c r="E149" s="74"/>
      <c r="F149" s="248" t="s">
        <v>300</v>
      </c>
      <c r="G149" s="74"/>
      <c r="H149" s="74"/>
      <c r="I149" s="203"/>
      <c r="J149" s="74"/>
      <c r="K149" s="74"/>
      <c r="L149" s="72"/>
      <c r="M149" s="249"/>
      <c r="N149" s="47"/>
      <c r="O149" s="47"/>
      <c r="P149" s="47"/>
      <c r="Q149" s="47"/>
      <c r="R149" s="47"/>
      <c r="S149" s="47"/>
      <c r="T149" s="95"/>
      <c r="AT149" s="24" t="s">
        <v>145</v>
      </c>
      <c r="AU149" s="24" t="s">
        <v>80</v>
      </c>
    </row>
    <row r="150" s="12" customFormat="1">
      <c r="B150" s="250"/>
      <c r="C150" s="251"/>
      <c r="D150" s="247" t="s">
        <v>156</v>
      </c>
      <c r="E150" s="252" t="s">
        <v>21</v>
      </c>
      <c r="F150" s="253" t="s">
        <v>301</v>
      </c>
      <c r="G150" s="251"/>
      <c r="H150" s="252" t="s">
        <v>21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AT150" s="259" t="s">
        <v>156</v>
      </c>
      <c r="AU150" s="259" t="s">
        <v>80</v>
      </c>
      <c r="AV150" s="12" t="s">
        <v>80</v>
      </c>
      <c r="AW150" s="12" t="s">
        <v>36</v>
      </c>
      <c r="AX150" s="12" t="s">
        <v>73</v>
      </c>
      <c r="AY150" s="259" t="s">
        <v>133</v>
      </c>
    </row>
    <row r="151" s="13" customFormat="1">
      <c r="B151" s="260"/>
      <c r="C151" s="261"/>
      <c r="D151" s="247" t="s">
        <v>156</v>
      </c>
      <c r="E151" s="262" t="s">
        <v>21</v>
      </c>
      <c r="F151" s="263" t="s">
        <v>447</v>
      </c>
      <c r="G151" s="261"/>
      <c r="H151" s="264">
        <v>753.60000000000002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AT151" s="270" t="s">
        <v>156</v>
      </c>
      <c r="AU151" s="270" t="s">
        <v>80</v>
      </c>
      <c r="AV151" s="13" t="s">
        <v>82</v>
      </c>
      <c r="AW151" s="13" t="s">
        <v>36</v>
      </c>
      <c r="AX151" s="13" t="s">
        <v>73</v>
      </c>
      <c r="AY151" s="270" t="s">
        <v>133</v>
      </c>
    </row>
    <row r="152" s="12" customFormat="1">
      <c r="B152" s="250"/>
      <c r="C152" s="251"/>
      <c r="D152" s="247" t="s">
        <v>156</v>
      </c>
      <c r="E152" s="252" t="s">
        <v>21</v>
      </c>
      <c r="F152" s="253" t="s">
        <v>448</v>
      </c>
      <c r="G152" s="251"/>
      <c r="H152" s="252" t="s">
        <v>21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AT152" s="259" t="s">
        <v>156</v>
      </c>
      <c r="AU152" s="259" t="s">
        <v>80</v>
      </c>
      <c r="AV152" s="12" t="s">
        <v>80</v>
      </c>
      <c r="AW152" s="12" t="s">
        <v>36</v>
      </c>
      <c r="AX152" s="12" t="s">
        <v>73</v>
      </c>
      <c r="AY152" s="259" t="s">
        <v>133</v>
      </c>
    </row>
    <row r="153" s="13" customFormat="1">
      <c r="B153" s="260"/>
      <c r="C153" s="261"/>
      <c r="D153" s="247" t="s">
        <v>156</v>
      </c>
      <c r="E153" s="262" t="s">
        <v>21</v>
      </c>
      <c r="F153" s="263" t="s">
        <v>449</v>
      </c>
      <c r="G153" s="261"/>
      <c r="H153" s="264">
        <v>88.200000000000003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156</v>
      </c>
      <c r="AU153" s="270" t="s">
        <v>80</v>
      </c>
      <c r="AV153" s="13" t="s">
        <v>82</v>
      </c>
      <c r="AW153" s="13" t="s">
        <v>36</v>
      </c>
      <c r="AX153" s="13" t="s">
        <v>73</v>
      </c>
      <c r="AY153" s="270" t="s">
        <v>133</v>
      </c>
    </row>
    <row r="154" s="14" customFormat="1">
      <c r="B154" s="271"/>
      <c r="C154" s="272"/>
      <c r="D154" s="247" t="s">
        <v>156</v>
      </c>
      <c r="E154" s="273" t="s">
        <v>21</v>
      </c>
      <c r="F154" s="274" t="s">
        <v>159</v>
      </c>
      <c r="G154" s="272"/>
      <c r="H154" s="275">
        <v>841.79999999999995</v>
      </c>
      <c r="I154" s="276"/>
      <c r="J154" s="272"/>
      <c r="K154" s="272"/>
      <c r="L154" s="277"/>
      <c r="M154" s="278"/>
      <c r="N154" s="279"/>
      <c r="O154" s="279"/>
      <c r="P154" s="279"/>
      <c r="Q154" s="279"/>
      <c r="R154" s="279"/>
      <c r="S154" s="279"/>
      <c r="T154" s="280"/>
      <c r="AT154" s="281" t="s">
        <v>156</v>
      </c>
      <c r="AU154" s="281" t="s">
        <v>80</v>
      </c>
      <c r="AV154" s="14" t="s">
        <v>141</v>
      </c>
      <c r="AW154" s="14" t="s">
        <v>36</v>
      </c>
      <c r="AX154" s="14" t="s">
        <v>80</v>
      </c>
      <c r="AY154" s="281" t="s">
        <v>133</v>
      </c>
    </row>
    <row r="155" s="1" customFormat="1" ht="140.25" customHeight="1">
      <c r="B155" s="46"/>
      <c r="C155" s="235" t="s">
        <v>250</v>
      </c>
      <c r="D155" s="235" t="s">
        <v>136</v>
      </c>
      <c r="E155" s="236" t="s">
        <v>450</v>
      </c>
      <c r="F155" s="237" t="s">
        <v>451</v>
      </c>
      <c r="G155" s="238" t="s">
        <v>283</v>
      </c>
      <c r="H155" s="239">
        <v>221.37000000000001</v>
      </c>
      <c r="I155" s="240"/>
      <c r="J155" s="241">
        <f>ROUND(I155*H155,2)</f>
        <v>0</v>
      </c>
      <c r="K155" s="237" t="s">
        <v>140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292</v>
      </c>
      <c r="AT155" s="24" t="s">
        <v>136</v>
      </c>
      <c r="AU155" s="24" t="s">
        <v>80</v>
      </c>
      <c r="AY155" s="24" t="s">
        <v>133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141</v>
      </c>
      <c r="BK155" s="246">
        <f>ROUND(I155*H155,2)</f>
        <v>0</v>
      </c>
      <c r="BL155" s="24" t="s">
        <v>292</v>
      </c>
      <c r="BM155" s="24" t="s">
        <v>452</v>
      </c>
    </row>
    <row r="156" s="1" customFormat="1">
      <c r="B156" s="46"/>
      <c r="C156" s="74"/>
      <c r="D156" s="247" t="s">
        <v>143</v>
      </c>
      <c r="E156" s="74"/>
      <c r="F156" s="248" t="s">
        <v>294</v>
      </c>
      <c r="G156" s="74"/>
      <c r="H156" s="74"/>
      <c r="I156" s="203"/>
      <c r="J156" s="74"/>
      <c r="K156" s="74"/>
      <c r="L156" s="72"/>
      <c r="M156" s="249"/>
      <c r="N156" s="47"/>
      <c r="O156" s="47"/>
      <c r="P156" s="47"/>
      <c r="Q156" s="47"/>
      <c r="R156" s="47"/>
      <c r="S156" s="47"/>
      <c r="T156" s="95"/>
      <c r="AT156" s="24" t="s">
        <v>143</v>
      </c>
      <c r="AU156" s="24" t="s">
        <v>80</v>
      </c>
    </row>
    <row r="157" s="12" customFormat="1">
      <c r="B157" s="250"/>
      <c r="C157" s="251"/>
      <c r="D157" s="247" t="s">
        <v>156</v>
      </c>
      <c r="E157" s="252" t="s">
        <v>21</v>
      </c>
      <c r="F157" s="253" t="s">
        <v>312</v>
      </c>
      <c r="G157" s="251"/>
      <c r="H157" s="252" t="s">
        <v>21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156</v>
      </c>
      <c r="AU157" s="259" t="s">
        <v>80</v>
      </c>
      <c r="AV157" s="12" t="s">
        <v>80</v>
      </c>
      <c r="AW157" s="12" t="s">
        <v>36</v>
      </c>
      <c r="AX157" s="12" t="s">
        <v>73</v>
      </c>
      <c r="AY157" s="259" t="s">
        <v>133</v>
      </c>
    </row>
    <row r="158" s="13" customFormat="1">
      <c r="B158" s="260"/>
      <c r="C158" s="261"/>
      <c r="D158" s="247" t="s">
        <v>156</v>
      </c>
      <c r="E158" s="262" t="s">
        <v>21</v>
      </c>
      <c r="F158" s="263" t="s">
        <v>453</v>
      </c>
      <c r="G158" s="261"/>
      <c r="H158" s="264">
        <v>221.37000000000001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AT158" s="270" t="s">
        <v>156</v>
      </c>
      <c r="AU158" s="270" t="s">
        <v>80</v>
      </c>
      <c r="AV158" s="13" t="s">
        <v>82</v>
      </c>
      <c r="AW158" s="13" t="s">
        <v>36</v>
      </c>
      <c r="AX158" s="13" t="s">
        <v>73</v>
      </c>
      <c r="AY158" s="270" t="s">
        <v>133</v>
      </c>
    </row>
    <row r="159" s="14" customFormat="1">
      <c r="B159" s="271"/>
      <c r="C159" s="272"/>
      <c r="D159" s="247" t="s">
        <v>156</v>
      </c>
      <c r="E159" s="273" t="s">
        <v>21</v>
      </c>
      <c r="F159" s="274" t="s">
        <v>159</v>
      </c>
      <c r="G159" s="272"/>
      <c r="H159" s="275">
        <v>221.37000000000001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AT159" s="281" t="s">
        <v>156</v>
      </c>
      <c r="AU159" s="281" t="s">
        <v>80</v>
      </c>
      <c r="AV159" s="14" t="s">
        <v>141</v>
      </c>
      <c r="AW159" s="14" t="s">
        <v>36</v>
      </c>
      <c r="AX159" s="14" t="s">
        <v>80</v>
      </c>
      <c r="AY159" s="281" t="s">
        <v>133</v>
      </c>
    </row>
    <row r="160" s="1" customFormat="1" ht="140.25" customHeight="1">
      <c r="B160" s="46"/>
      <c r="C160" s="235" t="s">
        <v>257</v>
      </c>
      <c r="D160" s="235" t="s">
        <v>136</v>
      </c>
      <c r="E160" s="236" t="s">
        <v>315</v>
      </c>
      <c r="F160" s="237" t="s">
        <v>316</v>
      </c>
      <c r="G160" s="238" t="s">
        <v>283</v>
      </c>
      <c r="H160" s="239">
        <v>14.182</v>
      </c>
      <c r="I160" s="240"/>
      <c r="J160" s="241">
        <f>ROUND(I160*H160,2)</f>
        <v>0</v>
      </c>
      <c r="K160" s="237" t="s">
        <v>140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292</v>
      </c>
      <c r="AT160" s="24" t="s">
        <v>136</v>
      </c>
      <c r="AU160" s="24" t="s">
        <v>80</v>
      </c>
      <c r="AY160" s="24" t="s">
        <v>133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141</v>
      </c>
      <c r="BK160" s="246">
        <f>ROUND(I160*H160,2)</f>
        <v>0</v>
      </c>
      <c r="BL160" s="24" t="s">
        <v>292</v>
      </c>
      <c r="BM160" s="24" t="s">
        <v>317</v>
      </c>
    </row>
    <row r="161" s="1" customFormat="1">
      <c r="B161" s="46"/>
      <c r="C161" s="74"/>
      <c r="D161" s="247" t="s">
        <v>143</v>
      </c>
      <c r="E161" s="74"/>
      <c r="F161" s="248" t="s">
        <v>294</v>
      </c>
      <c r="G161" s="74"/>
      <c r="H161" s="74"/>
      <c r="I161" s="203"/>
      <c r="J161" s="74"/>
      <c r="K161" s="74"/>
      <c r="L161" s="72"/>
      <c r="M161" s="249"/>
      <c r="N161" s="47"/>
      <c r="O161" s="47"/>
      <c r="P161" s="47"/>
      <c r="Q161" s="47"/>
      <c r="R161" s="47"/>
      <c r="S161" s="47"/>
      <c r="T161" s="95"/>
      <c r="AT161" s="24" t="s">
        <v>143</v>
      </c>
      <c r="AU161" s="24" t="s">
        <v>80</v>
      </c>
    </row>
    <row r="162" s="1" customFormat="1">
      <c r="B162" s="46"/>
      <c r="C162" s="74"/>
      <c r="D162" s="247" t="s">
        <v>145</v>
      </c>
      <c r="E162" s="74"/>
      <c r="F162" s="248" t="s">
        <v>318</v>
      </c>
      <c r="G162" s="74"/>
      <c r="H162" s="74"/>
      <c r="I162" s="203"/>
      <c r="J162" s="74"/>
      <c r="K162" s="74"/>
      <c r="L162" s="72"/>
      <c r="M162" s="249"/>
      <c r="N162" s="47"/>
      <c r="O162" s="47"/>
      <c r="P162" s="47"/>
      <c r="Q162" s="47"/>
      <c r="R162" s="47"/>
      <c r="S162" s="47"/>
      <c r="T162" s="95"/>
      <c r="AT162" s="24" t="s">
        <v>145</v>
      </c>
      <c r="AU162" s="24" t="s">
        <v>80</v>
      </c>
    </row>
    <row r="163" s="12" customFormat="1">
      <c r="B163" s="250"/>
      <c r="C163" s="251"/>
      <c r="D163" s="247" t="s">
        <v>156</v>
      </c>
      <c r="E163" s="252" t="s">
        <v>21</v>
      </c>
      <c r="F163" s="253" t="s">
        <v>319</v>
      </c>
      <c r="G163" s="251"/>
      <c r="H163" s="252" t="s">
        <v>21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AT163" s="259" t="s">
        <v>156</v>
      </c>
      <c r="AU163" s="259" t="s">
        <v>80</v>
      </c>
      <c r="AV163" s="12" t="s">
        <v>80</v>
      </c>
      <c r="AW163" s="12" t="s">
        <v>36</v>
      </c>
      <c r="AX163" s="12" t="s">
        <v>73</v>
      </c>
      <c r="AY163" s="259" t="s">
        <v>133</v>
      </c>
    </row>
    <row r="164" s="13" customFormat="1">
      <c r="B164" s="260"/>
      <c r="C164" s="261"/>
      <c r="D164" s="247" t="s">
        <v>156</v>
      </c>
      <c r="E164" s="262" t="s">
        <v>21</v>
      </c>
      <c r="F164" s="263" t="s">
        <v>320</v>
      </c>
      <c r="G164" s="261"/>
      <c r="H164" s="264">
        <v>7.4500000000000002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AT164" s="270" t="s">
        <v>156</v>
      </c>
      <c r="AU164" s="270" t="s">
        <v>80</v>
      </c>
      <c r="AV164" s="13" t="s">
        <v>82</v>
      </c>
      <c r="AW164" s="13" t="s">
        <v>36</v>
      </c>
      <c r="AX164" s="13" t="s">
        <v>73</v>
      </c>
      <c r="AY164" s="270" t="s">
        <v>133</v>
      </c>
    </row>
    <row r="165" s="12" customFormat="1">
      <c r="B165" s="250"/>
      <c r="C165" s="251"/>
      <c r="D165" s="247" t="s">
        <v>156</v>
      </c>
      <c r="E165" s="252" t="s">
        <v>21</v>
      </c>
      <c r="F165" s="253" t="s">
        <v>321</v>
      </c>
      <c r="G165" s="251"/>
      <c r="H165" s="252" t="s">
        <v>21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AT165" s="259" t="s">
        <v>156</v>
      </c>
      <c r="AU165" s="259" t="s">
        <v>80</v>
      </c>
      <c r="AV165" s="12" t="s">
        <v>80</v>
      </c>
      <c r="AW165" s="12" t="s">
        <v>36</v>
      </c>
      <c r="AX165" s="12" t="s">
        <v>73</v>
      </c>
      <c r="AY165" s="259" t="s">
        <v>133</v>
      </c>
    </row>
    <row r="166" s="13" customFormat="1">
      <c r="B166" s="260"/>
      <c r="C166" s="261"/>
      <c r="D166" s="247" t="s">
        <v>156</v>
      </c>
      <c r="E166" s="262" t="s">
        <v>21</v>
      </c>
      <c r="F166" s="263" t="s">
        <v>322</v>
      </c>
      <c r="G166" s="261"/>
      <c r="H166" s="264">
        <v>6.7320000000000002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AT166" s="270" t="s">
        <v>156</v>
      </c>
      <c r="AU166" s="270" t="s">
        <v>80</v>
      </c>
      <c r="AV166" s="13" t="s">
        <v>82</v>
      </c>
      <c r="AW166" s="13" t="s">
        <v>36</v>
      </c>
      <c r="AX166" s="13" t="s">
        <v>73</v>
      </c>
      <c r="AY166" s="270" t="s">
        <v>133</v>
      </c>
    </row>
    <row r="167" s="14" customFormat="1">
      <c r="B167" s="271"/>
      <c r="C167" s="272"/>
      <c r="D167" s="247" t="s">
        <v>156</v>
      </c>
      <c r="E167" s="273" t="s">
        <v>21</v>
      </c>
      <c r="F167" s="274" t="s">
        <v>159</v>
      </c>
      <c r="G167" s="272"/>
      <c r="H167" s="275">
        <v>14.182</v>
      </c>
      <c r="I167" s="276"/>
      <c r="J167" s="272"/>
      <c r="K167" s="272"/>
      <c r="L167" s="277"/>
      <c r="M167" s="278"/>
      <c r="N167" s="279"/>
      <c r="O167" s="279"/>
      <c r="P167" s="279"/>
      <c r="Q167" s="279"/>
      <c r="R167" s="279"/>
      <c r="S167" s="279"/>
      <c r="T167" s="280"/>
      <c r="AT167" s="281" t="s">
        <v>156</v>
      </c>
      <c r="AU167" s="281" t="s">
        <v>80</v>
      </c>
      <c r="AV167" s="14" t="s">
        <v>141</v>
      </c>
      <c r="AW167" s="14" t="s">
        <v>36</v>
      </c>
      <c r="AX167" s="14" t="s">
        <v>80</v>
      </c>
      <c r="AY167" s="281" t="s">
        <v>133</v>
      </c>
    </row>
    <row r="168" s="1" customFormat="1" ht="63.75" customHeight="1">
      <c r="B168" s="46"/>
      <c r="C168" s="235" t="s">
        <v>264</v>
      </c>
      <c r="D168" s="235" t="s">
        <v>136</v>
      </c>
      <c r="E168" s="236" t="s">
        <v>324</v>
      </c>
      <c r="F168" s="237" t="s">
        <v>325</v>
      </c>
      <c r="G168" s="238" t="s">
        <v>283</v>
      </c>
      <c r="H168" s="239">
        <v>14.182</v>
      </c>
      <c r="I168" s="240"/>
      <c r="J168" s="241">
        <f>ROUND(I168*H168,2)</f>
        <v>0</v>
      </c>
      <c r="K168" s="237" t="s">
        <v>140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292</v>
      </c>
      <c r="AT168" s="24" t="s">
        <v>136</v>
      </c>
      <c r="AU168" s="24" t="s">
        <v>80</v>
      </c>
      <c r="AY168" s="24" t="s">
        <v>133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141</v>
      </c>
      <c r="BK168" s="246">
        <f>ROUND(I168*H168,2)</f>
        <v>0</v>
      </c>
      <c r="BL168" s="24" t="s">
        <v>292</v>
      </c>
      <c r="BM168" s="24" t="s">
        <v>326</v>
      </c>
    </row>
    <row r="169" s="1" customFormat="1">
      <c r="B169" s="46"/>
      <c r="C169" s="74"/>
      <c r="D169" s="247" t="s">
        <v>143</v>
      </c>
      <c r="E169" s="74"/>
      <c r="F169" s="248" t="s">
        <v>327</v>
      </c>
      <c r="G169" s="74"/>
      <c r="H169" s="74"/>
      <c r="I169" s="203"/>
      <c r="J169" s="74"/>
      <c r="K169" s="74"/>
      <c r="L169" s="72"/>
      <c r="M169" s="249"/>
      <c r="N169" s="47"/>
      <c r="O169" s="47"/>
      <c r="P169" s="47"/>
      <c r="Q169" s="47"/>
      <c r="R169" s="47"/>
      <c r="S169" s="47"/>
      <c r="T169" s="95"/>
      <c r="AT169" s="24" t="s">
        <v>143</v>
      </c>
      <c r="AU169" s="24" t="s">
        <v>80</v>
      </c>
    </row>
    <row r="170" s="1" customFormat="1">
      <c r="B170" s="46"/>
      <c r="C170" s="74"/>
      <c r="D170" s="247" t="s">
        <v>145</v>
      </c>
      <c r="E170" s="74"/>
      <c r="F170" s="248" t="s">
        <v>328</v>
      </c>
      <c r="G170" s="74"/>
      <c r="H170" s="74"/>
      <c r="I170" s="203"/>
      <c r="J170" s="74"/>
      <c r="K170" s="74"/>
      <c r="L170" s="72"/>
      <c r="M170" s="249"/>
      <c r="N170" s="47"/>
      <c r="O170" s="47"/>
      <c r="P170" s="47"/>
      <c r="Q170" s="47"/>
      <c r="R170" s="47"/>
      <c r="S170" s="47"/>
      <c r="T170" s="95"/>
      <c r="AT170" s="24" t="s">
        <v>145</v>
      </c>
      <c r="AU170" s="24" t="s">
        <v>80</v>
      </c>
    </row>
    <row r="171" s="12" customFormat="1">
      <c r="B171" s="250"/>
      <c r="C171" s="251"/>
      <c r="D171" s="247" t="s">
        <v>156</v>
      </c>
      <c r="E171" s="252" t="s">
        <v>21</v>
      </c>
      <c r="F171" s="253" t="s">
        <v>319</v>
      </c>
      <c r="G171" s="251"/>
      <c r="H171" s="252" t="s">
        <v>21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AT171" s="259" t="s">
        <v>156</v>
      </c>
      <c r="AU171" s="259" t="s">
        <v>80</v>
      </c>
      <c r="AV171" s="12" t="s">
        <v>80</v>
      </c>
      <c r="AW171" s="12" t="s">
        <v>36</v>
      </c>
      <c r="AX171" s="12" t="s">
        <v>73</v>
      </c>
      <c r="AY171" s="259" t="s">
        <v>133</v>
      </c>
    </row>
    <row r="172" s="13" customFormat="1">
      <c r="B172" s="260"/>
      <c r="C172" s="261"/>
      <c r="D172" s="247" t="s">
        <v>156</v>
      </c>
      <c r="E172" s="262" t="s">
        <v>21</v>
      </c>
      <c r="F172" s="263" t="s">
        <v>320</v>
      </c>
      <c r="G172" s="261"/>
      <c r="H172" s="264">
        <v>7.4500000000000002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AT172" s="270" t="s">
        <v>156</v>
      </c>
      <c r="AU172" s="270" t="s">
        <v>80</v>
      </c>
      <c r="AV172" s="13" t="s">
        <v>82</v>
      </c>
      <c r="AW172" s="13" t="s">
        <v>36</v>
      </c>
      <c r="AX172" s="13" t="s">
        <v>73</v>
      </c>
      <c r="AY172" s="270" t="s">
        <v>133</v>
      </c>
    </row>
    <row r="173" s="12" customFormat="1">
      <c r="B173" s="250"/>
      <c r="C173" s="251"/>
      <c r="D173" s="247" t="s">
        <v>156</v>
      </c>
      <c r="E173" s="252" t="s">
        <v>21</v>
      </c>
      <c r="F173" s="253" t="s">
        <v>321</v>
      </c>
      <c r="G173" s="251"/>
      <c r="H173" s="252" t="s">
        <v>21</v>
      </c>
      <c r="I173" s="254"/>
      <c r="J173" s="251"/>
      <c r="K173" s="251"/>
      <c r="L173" s="255"/>
      <c r="M173" s="256"/>
      <c r="N173" s="257"/>
      <c r="O173" s="257"/>
      <c r="P173" s="257"/>
      <c r="Q173" s="257"/>
      <c r="R173" s="257"/>
      <c r="S173" s="257"/>
      <c r="T173" s="258"/>
      <c r="AT173" s="259" t="s">
        <v>156</v>
      </c>
      <c r="AU173" s="259" t="s">
        <v>80</v>
      </c>
      <c r="AV173" s="12" t="s">
        <v>80</v>
      </c>
      <c r="AW173" s="12" t="s">
        <v>36</v>
      </c>
      <c r="AX173" s="12" t="s">
        <v>73</v>
      </c>
      <c r="AY173" s="259" t="s">
        <v>133</v>
      </c>
    </row>
    <row r="174" s="13" customFormat="1">
      <c r="B174" s="260"/>
      <c r="C174" s="261"/>
      <c r="D174" s="247" t="s">
        <v>156</v>
      </c>
      <c r="E174" s="262" t="s">
        <v>21</v>
      </c>
      <c r="F174" s="263" t="s">
        <v>322</v>
      </c>
      <c r="G174" s="261"/>
      <c r="H174" s="264">
        <v>6.7320000000000002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AT174" s="270" t="s">
        <v>156</v>
      </c>
      <c r="AU174" s="270" t="s">
        <v>80</v>
      </c>
      <c r="AV174" s="13" t="s">
        <v>82</v>
      </c>
      <c r="AW174" s="13" t="s">
        <v>36</v>
      </c>
      <c r="AX174" s="13" t="s">
        <v>73</v>
      </c>
      <c r="AY174" s="270" t="s">
        <v>133</v>
      </c>
    </row>
    <row r="175" s="14" customFormat="1">
      <c r="B175" s="271"/>
      <c r="C175" s="272"/>
      <c r="D175" s="247" t="s">
        <v>156</v>
      </c>
      <c r="E175" s="273" t="s">
        <v>21</v>
      </c>
      <c r="F175" s="274" t="s">
        <v>159</v>
      </c>
      <c r="G175" s="272"/>
      <c r="H175" s="275">
        <v>14.182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AT175" s="281" t="s">
        <v>156</v>
      </c>
      <c r="AU175" s="281" t="s">
        <v>80</v>
      </c>
      <c r="AV175" s="14" t="s">
        <v>141</v>
      </c>
      <c r="AW175" s="14" t="s">
        <v>36</v>
      </c>
      <c r="AX175" s="14" t="s">
        <v>80</v>
      </c>
      <c r="AY175" s="281" t="s">
        <v>133</v>
      </c>
    </row>
    <row r="176" s="1" customFormat="1" ht="63.75" customHeight="1">
      <c r="B176" s="46"/>
      <c r="C176" s="235" t="s">
        <v>269</v>
      </c>
      <c r="D176" s="235" t="s">
        <v>136</v>
      </c>
      <c r="E176" s="236" t="s">
        <v>324</v>
      </c>
      <c r="F176" s="237" t="s">
        <v>325</v>
      </c>
      <c r="G176" s="238" t="s">
        <v>283</v>
      </c>
      <c r="H176" s="239">
        <v>221.37000000000001</v>
      </c>
      <c r="I176" s="240"/>
      <c r="J176" s="241">
        <f>ROUND(I176*H176,2)</f>
        <v>0</v>
      </c>
      <c r="K176" s="237" t="s">
        <v>140</v>
      </c>
      <c r="L176" s="72"/>
      <c r="M176" s="242" t="s">
        <v>21</v>
      </c>
      <c r="N176" s="243" t="s">
        <v>46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292</v>
      </c>
      <c r="AT176" s="24" t="s">
        <v>136</v>
      </c>
      <c r="AU176" s="24" t="s">
        <v>80</v>
      </c>
      <c r="AY176" s="24" t="s">
        <v>133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141</v>
      </c>
      <c r="BK176" s="246">
        <f>ROUND(I176*H176,2)</f>
        <v>0</v>
      </c>
      <c r="BL176" s="24" t="s">
        <v>292</v>
      </c>
      <c r="BM176" s="24" t="s">
        <v>330</v>
      </c>
    </row>
    <row r="177" s="1" customFormat="1">
      <c r="B177" s="46"/>
      <c r="C177" s="74"/>
      <c r="D177" s="247" t="s">
        <v>143</v>
      </c>
      <c r="E177" s="74"/>
      <c r="F177" s="248" t="s">
        <v>327</v>
      </c>
      <c r="G177" s="74"/>
      <c r="H177" s="74"/>
      <c r="I177" s="203"/>
      <c r="J177" s="74"/>
      <c r="K177" s="74"/>
      <c r="L177" s="72"/>
      <c r="M177" s="249"/>
      <c r="N177" s="47"/>
      <c r="O177" s="47"/>
      <c r="P177" s="47"/>
      <c r="Q177" s="47"/>
      <c r="R177" s="47"/>
      <c r="S177" s="47"/>
      <c r="T177" s="95"/>
      <c r="AT177" s="24" t="s">
        <v>143</v>
      </c>
      <c r="AU177" s="24" t="s">
        <v>80</v>
      </c>
    </row>
    <row r="178" s="12" customFormat="1">
      <c r="B178" s="250"/>
      <c r="C178" s="251"/>
      <c r="D178" s="247" t="s">
        <v>156</v>
      </c>
      <c r="E178" s="252" t="s">
        <v>21</v>
      </c>
      <c r="F178" s="253" t="s">
        <v>331</v>
      </c>
      <c r="G178" s="251"/>
      <c r="H178" s="252" t="s">
        <v>21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AT178" s="259" t="s">
        <v>156</v>
      </c>
      <c r="AU178" s="259" t="s">
        <v>80</v>
      </c>
      <c r="AV178" s="12" t="s">
        <v>80</v>
      </c>
      <c r="AW178" s="12" t="s">
        <v>36</v>
      </c>
      <c r="AX178" s="12" t="s">
        <v>73</v>
      </c>
      <c r="AY178" s="259" t="s">
        <v>133</v>
      </c>
    </row>
    <row r="179" s="13" customFormat="1">
      <c r="B179" s="260"/>
      <c r="C179" s="261"/>
      <c r="D179" s="247" t="s">
        <v>156</v>
      </c>
      <c r="E179" s="262" t="s">
        <v>21</v>
      </c>
      <c r="F179" s="263" t="s">
        <v>453</v>
      </c>
      <c r="G179" s="261"/>
      <c r="H179" s="264">
        <v>221.37000000000001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AT179" s="270" t="s">
        <v>156</v>
      </c>
      <c r="AU179" s="270" t="s">
        <v>80</v>
      </c>
      <c r="AV179" s="13" t="s">
        <v>82</v>
      </c>
      <c r="AW179" s="13" t="s">
        <v>36</v>
      </c>
      <c r="AX179" s="13" t="s">
        <v>73</v>
      </c>
      <c r="AY179" s="270" t="s">
        <v>133</v>
      </c>
    </row>
    <row r="180" s="14" customFormat="1">
      <c r="B180" s="271"/>
      <c r="C180" s="272"/>
      <c r="D180" s="247" t="s">
        <v>156</v>
      </c>
      <c r="E180" s="273" t="s">
        <v>21</v>
      </c>
      <c r="F180" s="274" t="s">
        <v>159</v>
      </c>
      <c r="G180" s="272"/>
      <c r="H180" s="275">
        <v>221.37000000000001</v>
      </c>
      <c r="I180" s="276"/>
      <c r="J180" s="272"/>
      <c r="K180" s="272"/>
      <c r="L180" s="277"/>
      <c r="M180" s="278"/>
      <c r="N180" s="279"/>
      <c r="O180" s="279"/>
      <c r="P180" s="279"/>
      <c r="Q180" s="279"/>
      <c r="R180" s="279"/>
      <c r="S180" s="279"/>
      <c r="T180" s="280"/>
      <c r="AT180" s="281" t="s">
        <v>156</v>
      </c>
      <c r="AU180" s="281" t="s">
        <v>80</v>
      </c>
      <c r="AV180" s="14" t="s">
        <v>141</v>
      </c>
      <c r="AW180" s="14" t="s">
        <v>36</v>
      </c>
      <c r="AX180" s="14" t="s">
        <v>80</v>
      </c>
      <c r="AY180" s="281" t="s">
        <v>133</v>
      </c>
    </row>
    <row r="181" s="1" customFormat="1" ht="25.5" customHeight="1">
      <c r="B181" s="46"/>
      <c r="C181" s="235" t="s">
        <v>274</v>
      </c>
      <c r="D181" s="235" t="s">
        <v>136</v>
      </c>
      <c r="E181" s="236" t="s">
        <v>333</v>
      </c>
      <c r="F181" s="237" t="s">
        <v>334</v>
      </c>
      <c r="G181" s="238" t="s">
        <v>283</v>
      </c>
      <c r="H181" s="239">
        <v>841.79999999999995</v>
      </c>
      <c r="I181" s="240"/>
      <c r="J181" s="241">
        <f>ROUND(I181*H181,2)</f>
        <v>0</v>
      </c>
      <c r="K181" s="237" t="s">
        <v>140</v>
      </c>
      <c r="L181" s="72"/>
      <c r="M181" s="242" t="s">
        <v>21</v>
      </c>
      <c r="N181" s="243" t="s">
        <v>46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292</v>
      </c>
      <c r="AT181" s="24" t="s">
        <v>136</v>
      </c>
      <c r="AU181" s="24" t="s">
        <v>80</v>
      </c>
      <c r="AY181" s="24" t="s">
        <v>133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141</v>
      </c>
      <c r="BK181" s="246">
        <f>ROUND(I181*H181,2)</f>
        <v>0</v>
      </c>
      <c r="BL181" s="24" t="s">
        <v>292</v>
      </c>
      <c r="BM181" s="24" t="s">
        <v>335</v>
      </c>
    </row>
    <row r="182" s="1" customFormat="1">
      <c r="B182" s="46"/>
      <c r="C182" s="74"/>
      <c r="D182" s="247" t="s">
        <v>143</v>
      </c>
      <c r="E182" s="74"/>
      <c r="F182" s="248" t="s">
        <v>336</v>
      </c>
      <c r="G182" s="74"/>
      <c r="H182" s="74"/>
      <c r="I182" s="203"/>
      <c r="J182" s="74"/>
      <c r="K182" s="74"/>
      <c r="L182" s="72"/>
      <c r="M182" s="249"/>
      <c r="N182" s="47"/>
      <c r="O182" s="47"/>
      <c r="P182" s="47"/>
      <c r="Q182" s="47"/>
      <c r="R182" s="47"/>
      <c r="S182" s="47"/>
      <c r="T182" s="95"/>
      <c r="AT182" s="24" t="s">
        <v>143</v>
      </c>
      <c r="AU182" s="24" t="s">
        <v>80</v>
      </c>
    </row>
    <row r="183" s="12" customFormat="1">
      <c r="B183" s="250"/>
      <c r="C183" s="251"/>
      <c r="D183" s="247" t="s">
        <v>156</v>
      </c>
      <c r="E183" s="252" t="s">
        <v>21</v>
      </c>
      <c r="F183" s="253" t="s">
        <v>301</v>
      </c>
      <c r="G183" s="251"/>
      <c r="H183" s="252" t="s">
        <v>21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AT183" s="259" t="s">
        <v>156</v>
      </c>
      <c r="AU183" s="259" t="s">
        <v>80</v>
      </c>
      <c r="AV183" s="12" t="s">
        <v>80</v>
      </c>
      <c r="AW183" s="12" t="s">
        <v>36</v>
      </c>
      <c r="AX183" s="12" t="s">
        <v>73</v>
      </c>
      <c r="AY183" s="259" t="s">
        <v>133</v>
      </c>
    </row>
    <row r="184" s="13" customFormat="1">
      <c r="B184" s="260"/>
      <c r="C184" s="261"/>
      <c r="D184" s="247" t="s">
        <v>156</v>
      </c>
      <c r="E184" s="262" t="s">
        <v>21</v>
      </c>
      <c r="F184" s="263" t="s">
        <v>447</v>
      </c>
      <c r="G184" s="261"/>
      <c r="H184" s="264">
        <v>753.60000000000002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AT184" s="270" t="s">
        <v>156</v>
      </c>
      <c r="AU184" s="270" t="s">
        <v>80</v>
      </c>
      <c r="AV184" s="13" t="s">
        <v>82</v>
      </c>
      <c r="AW184" s="13" t="s">
        <v>36</v>
      </c>
      <c r="AX184" s="13" t="s">
        <v>73</v>
      </c>
      <c r="AY184" s="270" t="s">
        <v>133</v>
      </c>
    </row>
    <row r="185" s="12" customFormat="1">
      <c r="B185" s="250"/>
      <c r="C185" s="251"/>
      <c r="D185" s="247" t="s">
        <v>156</v>
      </c>
      <c r="E185" s="252" t="s">
        <v>21</v>
      </c>
      <c r="F185" s="253" t="s">
        <v>448</v>
      </c>
      <c r="G185" s="251"/>
      <c r="H185" s="252" t="s">
        <v>21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AT185" s="259" t="s">
        <v>156</v>
      </c>
      <c r="AU185" s="259" t="s">
        <v>80</v>
      </c>
      <c r="AV185" s="12" t="s">
        <v>80</v>
      </c>
      <c r="AW185" s="12" t="s">
        <v>36</v>
      </c>
      <c r="AX185" s="12" t="s">
        <v>73</v>
      </c>
      <c r="AY185" s="259" t="s">
        <v>133</v>
      </c>
    </row>
    <row r="186" s="13" customFormat="1">
      <c r="B186" s="260"/>
      <c r="C186" s="261"/>
      <c r="D186" s="247" t="s">
        <v>156</v>
      </c>
      <c r="E186" s="262" t="s">
        <v>21</v>
      </c>
      <c r="F186" s="263" t="s">
        <v>449</v>
      </c>
      <c r="G186" s="261"/>
      <c r="H186" s="264">
        <v>88.200000000000003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156</v>
      </c>
      <c r="AU186" s="270" t="s">
        <v>80</v>
      </c>
      <c r="AV186" s="13" t="s">
        <v>82</v>
      </c>
      <c r="AW186" s="13" t="s">
        <v>36</v>
      </c>
      <c r="AX186" s="13" t="s">
        <v>73</v>
      </c>
      <c r="AY186" s="270" t="s">
        <v>133</v>
      </c>
    </row>
    <row r="187" s="14" customFormat="1">
      <c r="B187" s="271"/>
      <c r="C187" s="272"/>
      <c r="D187" s="247" t="s">
        <v>156</v>
      </c>
      <c r="E187" s="273" t="s">
        <v>21</v>
      </c>
      <c r="F187" s="274" t="s">
        <v>159</v>
      </c>
      <c r="G187" s="272"/>
      <c r="H187" s="275">
        <v>841.79999999999995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AT187" s="281" t="s">
        <v>156</v>
      </c>
      <c r="AU187" s="281" t="s">
        <v>80</v>
      </c>
      <c r="AV187" s="14" t="s">
        <v>141</v>
      </c>
      <c r="AW187" s="14" t="s">
        <v>36</v>
      </c>
      <c r="AX187" s="14" t="s">
        <v>80</v>
      </c>
      <c r="AY187" s="281" t="s">
        <v>133</v>
      </c>
    </row>
    <row r="188" s="1" customFormat="1" ht="16.5" customHeight="1">
      <c r="B188" s="46"/>
      <c r="C188" s="282" t="s">
        <v>9</v>
      </c>
      <c r="D188" s="282" t="s">
        <v>342</v>
      </c>
      <c r="E188" s="283" t="s">
        <v>343</v>
      </c>
      <c r="F188" s="284" t="s">
        <v>344</v>
      </c>
      <c r="G188" s="285" t="s">
        <v>283</v>
      </c>
      <c r="H188" s="286">
        <v>753.60000000000002</v>
      </c>
      <c r="I188" s="287"/>
      <c r="J188" s="288">
        <f>ROUND(I188*H188,2)</f>
        <v>0</v>
      </c>
      <c r="K188" s="284" t="s">
        <v>140</v>
      </c>
      <c r="L188" s="289"/>
      <c r="M188" s="290" t="s">
        <v>21</v>
      </c>
      <c r="N188" s="291" t="s">
        <v>46</v>
      </c>
      <c r="O188" s="47"/>
      <c r="P188" s="244">
        <f>O188*H188</f>
        <v>0</v>
      </c>
      <c r="Q188" s="244">
        <v>1000</v>
      </c>
      <c r="R188" s="244">
        <f>Q188*H188</f>
        <v>753600</v>
      </c>
      <c r="S188" s="244">
        <v>0</v>
      </c>
      <c r="T188" s="245">
        <f>S188*H188</f>
        <v>0</v>
      </c>
      <c r="AR188" s="24" t="s">
        <v>292</v>
      </c>
      <c r="AT188" s="24" t="s">
        <v>342</v>
      </c>
      <c r="AU188" s="24" t="s">
        <v>80</v>
      </c>
      <c r="AY188" s="24" t="s">
        <v>133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141</v>
      </c>
      <c r="BK188" s="246">
        <f>ROUND(I188*H188,2)</f>
        <v>0</v>
      </c>
      <c r="BL188" s="24" t="s">
        <v>292</v>
      </c>
      <c r="BM188" s="24" t="s">
        <v>345</v>
      </c>
    </row>
    <row r="189" s="13" customFormat="1">
      <c r="B189" s="260"/>
      <c r="C189" s="261"/>
      <c r="D189" s="247" t="s">
        <v>156</v>
      </c>
      <c r="E189" s="262" t="s">
        <v>21</v>
      </c>
      <c r="F189" s="263" t="s">
        <v>447</v>
      </c>
      <c r="G189" s="261"/>
      <c r="H189" s="264">
        <v>753.60000000000002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156</v>
      </c>
      <c r="AU189" s="270" t="s">
        <v>80</v>
      </c>
      <c r="AV189" s="13" t="s">
        <v>82</v>
      </c>
      <c r="AW189" s="13" t="s">
        <v>36</v>
      </c>
      <c r="AX189" s="13" t="s">
        <v>73</v>
      </c>
      <c r="AY189" s="270" t="s">
        <v>133</v>
      </c>
    </row>
    <row r="190" s="14" customFormat="1">
      <c r="B190" s="271"/>
      <c r="C190" s="272"/>
      <c r="D190" s="247" t="s">
        <v>156</v>
      </c>
      <c r="E190" s="273" t="s">
        <v>21</v>
      </c>
      <c r="F190" s="274" t="s">
        <v>159</v>
      </c>
      <c r="G190" s="272"/>
      <c r="H190" s="275">
        <v>753.60000000000002</v>
      </c>
      <c r="I190" s="276"/>
      <c r="J190" s="272"/>
      <c r="K190" s="272"/>
      <c r="L190" s="277"/>
      <c r="M190" s="278"/>
      <c r="N190" s="279"/>
      <c r="O190" s="279"/>
      <c r="P190" s="279"/>
      <c r="Q190" s="279"/>
      <c r="R190" s="279"/>
      <c r="S190" s="279"/>
      <c r="T190" s="280"/>
      <c r="AT190" s="281" t="s">
        <v>156</v>
      </c>
      <c r="AU190" s="281" t="s">
        <v>80</v>
      </c>
      <c r="AV190" s="14" t="s">
        <v>141</v>
      </c>
      <c r="AW190" s="14" t="s">
        <v>36</v>
      </c>
      <c r="AX190" s="14" t="s">
        <v>80</v>
      </c>
      <c r="AY190" s="281" t="s">
        <v>133</v>
      </c>
    </row>
    <row r="191" s="1" customFormat="1" ht="16.5" customHeight="1">
      <c r="B191" s="46"/>
      <c r="C191" s="282" t="s">
        <v>289</v>
      </c>
      <c r="D191" s="282" t="s">
        <v>342</v>
      </c>
      <c r="E191" s="283" t="s">
        <v>359</v>
      </c>
      <c r="F191" s="284" t="s">
        <v>360</v>
      </c>
      <c r="G191" s="285" t="s">
        <v>283</v>
      </c>
      <c r="H191" s="286">
        <v>8.1600000000000001</v>
      </c>
      <c r="I191" s="287"/>
      <c r="J191" s="288">
        <f>ROUND(I191*H191,2)</f>
        <v>0</v>
      </c>
      <c r="K191" s="284" t="s">
        <v>140</v>
      </c>
      <c r="L191" s="289"/>
      <c r="M191" s="290" t="s">
        <v>21</v>
      </c>
      <c r="N191" s="291" t="s">
        <v>46</v>
      </c>
      <c r="O191" s="47"/>
      <c r="P191" s="244">
        <f>O191*H191</f>
        <v>0</v>
      </c>
      <c r="Q191" s="244">
        <v>1000</v>
      </c>
      <c r="R191" s="244">
        <f>Q191*H191</f>
        <v>8160</v>
      </c>
      <c r="S191" s="244">
        <v>0</v>
      </c>
      <c r="T191" s="245">
        <f>S191*H191</f>
        <v>0</v>
      </c>
      <c r="AR191" s="24" t="s">
        <v>292</v>
      </c>
      <c r="AT191" s="24" t="s">
        <v>342</v>
      </c>
      <c r="AU191" s="24" t="s">
        <v>80</v>
      </c>
      <c r="AY191" s="24" t="s">
        <v>133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141</v>
      </c>
      <c r="BK191" s="246">
        <f>ROUND(I191*H191,2)</f>
        <v>0</v>
      </c>
      <c r="BL191" s="24" t="s">
        <v>292</v>
      </c>
      <c r="BM191" s="24" t="s">
        <v>361</v>
      </c>
    </row>
    <row r="192" s="12" customFormat="1">
      <c r="B192" s="250"/>
      <c r="C192" s="251"/>
      <c r="D192" s="247" t="s">
        <v>156</v>
      </c>
      <c r="E192" s="252" t="s">
        <v>21</v>
      </c>
      <c r="F192" s="253" t="s">
        <v>362</v>
      </c>
      <c r="G192" s="251"/>
      <c r="H192" s="252" t="s">
        <v>21</v>
      </c>
      <c r="I192" s="254"/>
      <c r="J192" s="251"/>
      <c r="K192" s="251"/>
      <c r="L192" s="255"/>
      <c r="M192" s="256"/>
      <c r="N192" s="257"/>
      <c r="O192" s="257"/>
      <c r="P192" s="257"/>
      <c r="Q192" s="257"/>
      <c r="R192" s="257"/>
      <c r="S192" s="257"/>
      <c r="T192" s="258"/>
      <c r="AT192" s="259" t="s">
        <v>156</v>
      </c>
      <c r="AU192" s="259" t="s">
        <v>80</v>
      </c>
      <c r="AV192" s="12" t="s">
        <v>80</v>
      </c>
      <c r="AW192" s="12" t="s">
        <v>36</v>
      </c>
      <c r="AX192" s="12" t="s">
        <v>73</v>
      </c>
      <c r="AY192" s="259" t="s">
        <v>133</v>
      </c>
    </row>
    <row r="193" s="13" customFormat="1">
      <c r="B193" s="260"/>
      <c r="C193" s="261"/>
      <c r="D193" s="247" t="s">
        <v>156</v>
      </c>
      <c r="E193" s="262" t="s">
        <v>21</v>
      </c>
      <c r="F193" s="263" t="s">
        <v>363</v>
      </c>
      <c r="G193" s="261"/>
      <c r="H193" s="264">
        <v>8.1600000000000001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AT193" s="270" t="s">
        <v>156</v>
      </c>
      <c r="AU193" s="270" t="s">
        <v>80</v>
      </c>
      <c r="AV193" s="13" t="s">
        <v>82</v>
      </c>
      <c r="AW193" s="13" t="s">
        <v>36</v>
      </c>
      <c r="AX193" s="13" t="s">
        <v>73</v>
      </c>
      <c r="AY193" s="270" t="s">
        <v>133</v>
      </c>
    </row>
    <row r="194" s="14" customFormat="1">
      <c r="B194" s="271"/>
      <c r="C194" s="272"/>
      <c r="D194" s="247" t="s">
        <v>156</v>
      </c>
      <c r="E194" s="273" t="s">
        <v>21</v>
      </c>
      <c r="F194" s="274" t="s">
        <v>159</v>
      </c>
      <c r="G194" s="272"/>
      <c r="H194" s="275">
        <v>8.1600000000000001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AT194" s="281" t="s">
        <v>156</v>
      </c>
      <c r="AU194" s="281" t="s">
        <v>80</v>
      </c>
      <c r="AV194" s="14" t="s">
        <v>141</v>
      </c>
      <c r="AW194" s="14" t="s">
        <v>36</v>
      </c>
      <c r="AX194" s="14" t="s">
        <v>80</v>
      </c>
      <c r="AY194" s="281" t="s">
        <v>133</v>
      </c>
    </row>
    <row r="195" s="1" customFormat="1" ht="16.5" customHeight="1">
      <c r="B195" s="46"/>
      <c r="C195" s="282" t="s">
        <v>296</v>
      </c>
      <c r="D195" s="282" t="s">
        <v>342</v>
      </c>
      <c r="E195" s="283" t="s">
        <v>366</v>
      </c>
      <c r="F195" s="284" t="s">
        <v>367</v>
      </c>
      <c r="G195" s="285" t="s">
        <v>283</v>
      </c>
      <c r="H195" s="286">
        <v>6</v>
      </c>
      <c r="I195" s="287"/>
      <c r="J195" s="288">
        <f>ROUND(I195*H195,2)</f>
        <v>0</v>
      </c>
      <c r="K195" s="284" t="s">
        <v>140</v>
      </c>
      <c r="L195" s="289"/>
      <c r="M195" s="290" t="s">
        <v>21</v>
      </c>
      <c r="N195" s="291" t="s">
        <v>46</v>
      </c>
      <c r="O195" s="47"/>
      <c r="P195" s="244">
        <f>O195*H195</f>
        <v>0</v>
      </c>
      <c r="Q195" s="244">
        <v>1000</v>
      </c>
      <c r="R195" s="244">
        <f>Q195*H195</f>
        <v>6000</v>
      </c>
      <c r="S195" s="244">
        <v>0</v>
      </c>
      <c r="T195" s="245">
        <f>S195*H195</f>
        <v>0</v>
      </c>
      <c r="AR195" s="24" t="s">
        <v>292</v>
      </c>
      <c r="AT195" s="24" t="s">
        <v>342</v>
      </c>
      <c r="AU195" s="24" t="s">
        <v>80</v>
      </c>
      <c r="AY195" s="24" t="s">
        <v>133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141</v>
      </c>
      <c r="BK195" s="246">
        <f>ROUND(I195*H195,2)</f>
        <v>0</v>
      </c>
      <c r="BL195" s="24" t="s">
        <v>292</v>
      </c>
      <c r="BM195" s="24" t="s">
        <v>368</v>
      </c>
    </row>
    <row r="196" s="1" customFormat="1">
      <c r="B196" s="46"/>
      <c r="C196" s="74"/>
      <c r="D196" s="247" t="s">
        <v>145</v>
      </c>
      <c r="E196" s="74"/>
      <c r="F196" s="248" t="s">
        <v>369</v>
      </c>
      <c r="G196" s="74"/>
      <c r="H196" s="74"/>
      <c r="I196" s="203"/>
      <c r="J196" s="74"/>
      <c r="K196" s="74"/>
      <c r="L196" s="72"/>
      <c r="M196" s="249"/>
      <c r="N196" s="47"/>
      <c r="O196" s="47"/>
      <c r="P196" s="47"/>
      <c r="Q196" s="47"/>
      <c r="R196" s="47"/>
      <c r="S196" s="47"/>
      <c r="T196" s="95"/>
      <c r="AT196" s="24" t="s">
        <v>145</v>
      </c>
      <c r="AU196" s="24" t="s">
        <v>80</v>
      </c>
    </row>
    <row r="197" s="13" customFormat="1">
      <c r="B197" s="260"/>
      <c r="C197" s="261"/>
      <c r="D197" s="247" t="s">
        <v>156</v>
      </c>
      <c r="E197" s="262" t="s">
        <v>21</v>
      </c>
      <c r="F197" s="263" t="s">
        <v>370</v>
      </c>
      <c r="G197" s="261"/>
      <c r="H197" s="264">
        <v>6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AT197" s="270" t="s">
        <v>156</v>
      </c>
      <c r="AU197" s="270" t="s">
        <v>80</v>
      </c>
      <c r="AV197" s="13" t="s">
        <v>82</v>
      </c>
      <c r="AW197" s="13" t="s">
        <v>36</v>
      </c>
      <c r="AX197" s="13" t="s">
        <v>73</v>
      </c>
      <c r="AY197" s="270" t="s">
        <v>133</v>
      </c>
    </row>
    <row r="198" s="14" customFormat="1">
      <c r="B198" s="271"/>
      <c r="C198" s="272"/>
      <c r="D198" s="247" t="s">
        <v>156</v>
      </c>
      <c r="E198" s="273" t="s">
        <v>21</v>
      </c>
      <c r="F198" s="274" t="s">
        <v>159</v>
      </c>
      <c r="G198" s="272"/>
      <c r="H198" s="275">
        <v>6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AT198" s="281" t="s">
        <v>156</v>
      </c>
      <c r="AU198" s="281" t="s">
        <v>80</v>
      </c>
      <c r="AV198" s="14" t="s">
        <v>141</v>
      </c>
      <c r="AW198" s="14" t="s">
        <v>36</v>
      </c>
      <c r="AX198" s="14" t="s">
        <v>80</v>
      </c>
      <c r="AY198" s="281" t="s">
        <v>133</v>
      </c>
    </row>
    <row r="199" s="1" customFormat="1" ht="16.5" customHeight="1">
      <c r="B199" s="46"/>
      <c r="C199" s="282" t="s">
        <v>308</v>
      </c>
      <c r="D199" s="282" t="s">
        <v>342</v>
      </c>
      <c r="E199" s="283" t="s">
        <v>372</v>
      </c>
      <c r="F199" s="284" t="s">
        <v>373</v>
      </c>
      <c r="G199" s="285" t="s">
        <v>239</v>
      </c>
      <c r="H199" s="286">
        <v>3332</v>
      </c>
      <c r="I199" s="287"/>
      <c r="J199" s="288">
        <f>ROUND(I199*H199,2)</f>
        <v>0</v>
      </c>
      <c r="K199" s="284" t="s">
        <v>140</v>
      </c>
      <c r="L199" s="289"/>
      <c r="M199" s="290" t="s">
        <v>21</v>
      </c>
      <c r="N199" s="291" t="s">
        <v>46</v>
      </c>
      <c r="O199" s="47"/>
      <c r="P199" s="244">
        <f>O199*H199</f>
        <v>0</v>
      </c>
      <c r="Q199" s="244">
        <v>0.089999999999999997</v>
      </c>
      <c r="R199" s="244">
        <f>Q199*H199</f>
        <v>299.88</v>
      </c>
      <c r="S199" s="244">
        <v>0</v>
      </c>
      <c r="T199" s="245">
        <f>S199*H199</f>
        <v>0</v>
      </c>
      <c r="AR199" s="24" t="s">
        <v>292</v>
      </c>
      <c r="AT199" s="24" t="s">
        <v>342</v>
      </c>
      <c r="AU199" s="24" t="s">
        <v>80</v>
      </c>
      <c r="AY199" s="24" t="s">
        <v>133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141</v>
      </c>
      <c r="BK199" s="246">
        <f>ROUND(I199*H199,2)</f>
        <v>0</v>
      </c>
      <c r="BL199" s="24" t="s">
        <v>292</v>
      </c>
      <c r="BM199" s="24" t="s">
        <v>374</v>
      </c>
    </row>
    <row r="200" s="12" customFormat="1">
      <c r="B200" s="250"/>
      <c r="C200" s="251"/>
      <c r="D200" s="247" t="s">
        <v>156</v>
      </c>
      <c r="E200" s="252" t="s">
        <v>21</v>
      </c>
      <c r="F200" s="253" t="s">
        <v>375</v>
      </c>
      <c r="G200" s="251"/>
      <c r="H200" s="252" t="s">
        <v>21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AT200" s="259" t="s">
        <v>156</v>
      </c>
      <c r="AU200" s="259" t="s">
        <v>80</v>
      </c>
      <c r="AV200" s="12" t="s">
        <v>80</v>
      </c>
      <c r="AW200" s="12" t="s">
        <v>36</v>
      </c>
      <c r="AX200" s="12" t="s">
        <v>73</v>
      </c>
      <c r="AY200" s="259" t="s">
        <v>133</v>
      </c>
    </row>
    <row r="201" s="13" customFormat="1">
      <c r="B201" s="260"/>
      <c r="C201" s="261"/>
      <c r="D201" s="247" t="s">
        <v>156</v>
      </c>
      <c r="E201" s="262" t="s">
        <v>21</v>
      </c>
      <c r="F201" s="263" t="s">
        <v>454</v>
      </c>
      <c r="G201" s="261"/>
      <c r="H201" s="264">
        <v>3140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AT201" s="270" t="s">
        <v>156</v>
      </c>
      <c r="AU201" s="270" t="s">
        <v>80</v>
      </c>
      <c r="AV201" s="13" t="s">
        <v>82</v>
      </c>
      <c r="AW201" s="13" t="s">
        <v>36</v>
      </c>
      <c r="AX201" s="13" t="s">
        <v>73</v>
      </c>
      <c r="AY201" s="270" t="s">
        <v>133</v>
      </c>
    </row>
    <row r="202" s="12" customFormat="1">
      <c r="B202" s="250"/>
      <c r="C202" s="251"/>
      <c r="D202" s="247" t="s">
        <v>156</v>
      </c>
      <c r="E202" s="252" t="s">
        <v>21</v>
      </c>
      <c r="F202" s="253" t="s">
        <v>377</v>
      </c>
      <c r="G202" s="251"/>
      <c r="H202" s="252" t="s">
        <v>21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AT202" s="259" t="s">
        <v>156</v>
      </c>
      <c r="AU202" s="259" t="s">
        <v>80</v>
      </c>
      <c r="AV202" s="12" t="s">
        <v>80</v>
      </c>
      <c r="AW202" s="12" t="s">
        <v>36</v>
      </c>
      <c r="AX202" s="12" t="s">
        <v>73</v>
      </c>
      <c r="AY202" s="259" t="s">
        <v>133</v>
      </c>
    </row>
    <row r="203" s="13" customFormat="1">
      <c r="B203" s="260"/>
      <c r="C203" s="261"/>
      <c r="D203" s="247" t="s">
        <v>156</v>
      </c>
      <c r="E203" s="262" t="s">
        <v>21</v>
      </c>
      <c r="F203" s="263" t="s">
        <v>455</v>
      </c>
      <c r="G203" s="261"/>
      <c r="H203" s="264">
        <v>192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AT203" s="270" t="s">
        <v>156</v>
      </c>
      <c r="AU203" s="270" t="s">
        <v>80</v>
      </c>
      <c r="AV203" s="13" t="s">
        <v>82</v>
      </c>
      <c r="AW203" s="13" t="s">
        <v>36</v>
      </c>
      <c r="AX203" s="13" t="s">
        <v>73</v>
      </c>
      <c r="AY203" s="270" t="s">
        <v>133</v>
      </c>
    </row>
    <row r="204" s="14" customFormat="1">
      <c r="B204" s="271"/>
      <c r="C204" s="272"/>
      <c r="D204" s="247" t="s">
        <v>156</v>
      </c>
      <c r="E204" s="273" t="s">
        <v>21</v>
      </c>
      <c r="F204" s="274" t="s">
        <v>159</v>
      </c>
      <c r="G204" s="272"/>
      <c r="H204" s="275">
        <v>3332</v>
      </c>
      <c r="I204" s="276"/>
      <c r="J204" s="272"/>
      <c r="K204" s="272"/>
      <c r="L204" s="277"/>
      <c r="M204" s="278"/>
      <c r="N204" s="279"/>
      <c r="O204" s="279"/>
      <c r="P204" s="279"/>
      <c r="Q204" s="279"/>
      <c r="R204" s="279"/>
      <c r="S204" s="279"/>
      <c r="T204" s="280"/>
      <c r="AT204" s="281" t="s">
        <v>156</v>
      </c>
      <c r="AU204" s="281" t="s">
        <v>80</v>
      </c>
      <c r="AV204" s="14" t="s">
        <v>141</v>
      </c>
      <c r="AW204" s="14" t="s">
        <v>36</v>
      </c>
      <c r="AX204" s="14" t="s">
        <v>80</v>
      </c>
      <c r="AY204" s="281" t="s">
        <v>133</v>
      </c>
    </row>
    <row r="205" s="1" customFormat="1" ht="16.5" customHeight="1">
      <c r="B205" s="46"/>
      <c r="C205" s="282" t="s">
        <v>314</v>
      </c>
      <c r="D205" s="282" t="s">
        <v>342</v>
      </c>
      <c r="E205" s="283" t="s">
        <v>350</v>
      </c>
      <c r="F205" s="284" t="s">
        <v>351</v>
      </c>
      <c r="G205" s="285" t="s">
        <v>239</v>
      </c>
      <c r="H205" s="286">
        <v>192</v>
      </c>
      <c r="I205" s="287"/>
      <c r="J205" s="288">
        <f>ROUND(I205*H205,2)</f>
        <v>0</v>
      </c>
      <c r="K205" s="284" t="s">
        <v>140</v>
      </c>
      <c r="L205" s="289"/>
      <c r="M205" s="290" t="s">
        <v>21</v>
      </c>
      <c r="N205" s="291" t="s">
        <v>46</v>
      </c>
      <c r="O205" s="47"/>
      <c r="P205" s="244">
        <f>O205*H205</f>
        <v>0</v>
      </c>
      <c r="Q205" s="244">
        <v>0.53000000000000003</v>
      </c>
      <c r="R205" s="244">
        <f>Q205*H205</f>
        <v>101.76000000000001</v>
      </c>
      <c r="S205" s="244">
        <v>0</v>
      </c>
      <c r="T205" s="245">
        <f>S205*H205</f>
        <v>0</v>
      </c>
      <c r="AR205" s="24" t="s">
        <v>292</v>
      </c>
      <c r="AT205" s="24" t="s">
        <v>342</v>
      </c>
      <c r="AU205" s="24" t="s">
        <v>80</v>
      </c>
      <c r="AY205" s="24" t="s">
        <v>133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141</v>
      </c>
      <c r="BK205" s="246">
        <f>ROUND(I205*H205,2)</f>
        <v>0</v>
      </c>
      <c r="BL205" s="24" t="s">
        <v>292</v>
      </c>
      <c r="BM205" s="24" t="s">
        <v>456</v>
      </c>
    </row>
    <row r="206" s="1" customFormat="1" ht="16.5" customHeight="1">
      <c r="B206" s="46"/>
      <c r="C206" s="282" t="s">
        <v>323</v>
      </c>
      <c r="D206" s="282" t="s">
        <v>342</v>
      </c>
      <c r="E206" s="283" t="s">
        <v>380</v>
      </c>
      <c r="F206" s="284" t="s">
        <v>381</v>
      </c>
      <c r="G206" s="285" t="s">
        <v>239</v>
      </c>
      <c r="H206" s="286">
        <v>3140</v>
      </c>
      <c r="I206" s="287"/>
      <c r="J206" s="288">
        <f>ROUND(I206*H206,2)</f>
        <v>0</v>
      </c>
      <c r="K206" s="284" t="s">
        <v>140</v>
      </c>
      <c r="L206" s="289"/>
      <c r="M206" s="290" t="s">
        <v>21</v>
      </c>
      <c r="N206" s="291" t="s">
        <v>46</v>
      </c>
      <c r="O206" s="47"/>
      <c r="P206" s="244">
        <f>O206*H206</f>
        <v>0</v>
      </c>
      <c r="Q206" s="244">
        <v>0.40999999999999998</v>
      </c>
      <c r="R206" s="244">
        <f>Q206*H206</f>
        <v>1287.3999999999999</v>
      </c>
      <c r="S206" s="244">
        <v>0</v>
      </c>
      <c r="T206" s="245">
        <f>S206*H206</f>
        <v>0</v>
      </c>
      <c r="AR206" s="24" t="s">
        <v>292</v>
      </c>
      <c r="AT206" s="24" t="s">
        <v>342</v>
      </c>
      <c r="AU206" s="24" t="s">
        <v>80</v>
      </c>
      <c r="AY206" s="24" t="s">
        <v>133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141</v>
      </c>
      <c r="BK206" s="246">
        <f>ROUND(I206*H206,2)</f>
        <v>0</v>
      </c>
      <c r="BL206" s="24" t="s">
        <v>292</v>
      </c>
      <c r="BM206" s="24" t="s">
        <v>382</v>
      </c>
    </row>
    <row r="207" s="1" customFormat="1" ht="16.5" customHeight="1">
      <c r="B207" s="46"/>
      <c r="C207" s="282" t="s">
        <v>329</v>
      </c>
      <c r="D207" s="282" t="s">
        <v>342</v>
      </c>
      <c r="E207" s="283" t="s">
        <v>384</v>
      </c>
      <c r="F207" s="284" t="s">
        <v>385</v>
      </c>
      <c r="G207" s="285" t="s">
        <v>239</v>
      </c>
      <c r="H207" s="286">
        <v>3332</v>
      </c>
      <c r="I207" s="287"/>
      <c r="J207" s="288">
        <f>ROUND(I207*H207,2)</f>
        <v>0</v>
      </c>
      <c r="K207" s="284" t="s">
        <v>140</v>
      </c>
      <c r="L207" s="289"/>
      <c r="M207" s="290" t="s">
        <v>21</v>
      </c>
      <c r="N207" s="291" t="s">
        <v>46</v>
      </c>
      <c r="O207" s="47"/>
      <c r="P207" s="244">
        <f>O207*H207</f>
        <v>0</v>
      </c>
      <c r="Q207" s="244">
        <v>0.14999999999999999</v>
      </c>
      <c r="R207" s="244">
        <f>Q207*H207</f>
        <v>499.79999999999995</v>
      </c>
      <c r="S207" s="244">
        <v>0</v>
      </c>
      <c r="T207" s="245">
        <f>S207*H207</f>
        <v>0</v>
      </c>
      <c r="AR207" s="24" t="s">
        <v>292</v>
      </c>
      <c r="AT207" s="24" t="s">
        <v>342</v>
      </c>
      <c r="AU207" s="24" t="s">
        <v>80</v>
      </c>
      <c r="AY207" s="24" t="s">
        <v>133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141</v>
      </c>
      <c r="BK207" s="246">
        <f>ROUND(I207*H207,2)</f>
        <v>0</v>
      </c>
      <c r="BL207" s="24" t="s">
        <v>292</v>
      </c>
      <c r="BM207" s="24" t="s">
        <v>386</v>
      </c>
    </row>
    <row r="208" s="12" customFormat="1">
      <c r="B208" s="250"/>
      <c r="C208" s="251"/>
      <c r="D208" s="247" t="s">
        <v>156</v>
      </c>
      <c r="E208" s="252" t="s">
        <v>21</v>
      </c>
      <c r="F208" s="253" t="s">
        <v>375</v>
      </c>
      <c r="G208" s="251"/>
      <c r="H208" s="252" t="s">
        <v>21</v>
      </c>
      <c r="I208" s="254"/>
      <c r="J208" s="251"/>
      <c r="K208" s="251"/>
      <c r="L208" s="255"/>
      <c r="M208" s="256"/>
      <c r="N208" s="257"/>
      <c r="O208" s="257"/>
      <c r="P208" s="257"/>
      <c r="Q208" s="257"/>
      <c r="R208" s="257"/>
      <c r="S208" s="257"/>
      <c r="T208" s="258"/>
      <c r="AT208" s="259" t="s">
        <v>156</v>
      </c>
      <c r="AU208" s="259" t="s">
        <v>80</v>
      </c>
      <c r="AV208" s="12" t="s">
        <v>80</v>
      </c>
      <c r="AW208" s="12" t="s">
        <v>36</v>
      </c>
      <c r="AX208" s="12" t="s">
        <v>73</v>
      </c>
      <c r="AY208" s="259" t="s">
        <v>133</v>
      </c>
    </row>
    <row r="209" s="13" customFormat="1">
      <c r="B209" s="260"/>
      <c r="C209" s="261"/>
      <c r="D209" s="247" t="s">
        <v>156</v>
      </c>
      <c r="E209" s="262" t="s">
        <v>21</v>
      </c>
      <c r="F209" s="263" t="s">
        <v>454</v>
      </c>
      <c r="G209" s="261"/>
      <c r="H209" s="264">
        <v>3140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AT209" s="270" t="s">
        <v>156</v>
      </c>
      <c r="AU209" s="270" t="s">
        <v>80</v>
      </c>
      <c r="AV209" s="13" t="s">
        <v>82</v>
      </c>
      <c r="AW209" s="13" t="s">
        <v>36</v>
      </c>
      <c r="AX209" s="13" t="s">
        <v>73</v>
      </c>
      <c r="AY209" s="270" t="s">
        <v>133</v>
      </c>
    </row>
    <row r="210" s="12" customFormat="1">
      <c r="B210" s="250"/>
      <c r="C210" s="251"/>
      <c r="D210" s="247" t="s">
        <v>156</v>
      </c>
      <c r="E210" s="252" t="s">
        <v>21</v>
      </c>
      <c r="F210" s="253" t="s">
        <v>377</v>
      </c>
      <c r="G210" s="251"/>
      <c r="H210" s="252" t="s">
        <v>21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156</v>
      </c>
      <c r="AU210" s="259" t="s">
        <v>80</v>
      </c>
      <c r="AV210" s="12" t="s">
        <v>80</v>
      </c>
      <c r="AW210" s="12" t="s">
        <v>36</v>
      </c>
      <c r="AX210" s="12" t="s">
        <v>73</v>
      </c>
      <c r="AY210" s="259" t="s">
        <v>133</v>
      </c>
    </row>
    <row r="211" s="13" customFormat="1">
      <c r="B211" s="260"/>
      <c r="C211" s="261"/>
      <c r="D211" s="247" t="s">
        <v>156</v>
      </c>
      <c r="E211" s="262" t="s">
        <v>21</v>
      </c>
      <c r="F211" s="263" t="s">
        <v>455</v>
      </c>
      <c r="G211" s="261"/>
      <c r="H211" s="264">
        <v>192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AT211" s="270" t="s">
        <v>156</v>
      </c>
      <c r="AU211" s="270" t="s">
        <v>80</v>
      </c>
      <c r="AV211" s="13" t="s">
        <v>82</v>
      </c>
      <c r="AW211" s="13" t="s">
        <v>36</v>
      </c>
      <c r="AX211" s="13" t="s">
        <v>73</v>
      </c>
      <c r="AY211" s="270" t="s">
        <v>133</v>
      </c>
    </row>
    <row r="212" s="14" customFormat="1">
      <c r="B212" s="271"/>
      <c r="C212" s="272"/>
      <c r="D212" s="247" t="s">
        <v>156</v>
      </c>
      <c r="E212" s="273" t="s">
        <v>21</v>
      </c>
      <c r="F212" s="274" t="s">
        <v>159</v>
      </c>
      <c r="G212" s="272"/>
      <c r="H212" s="275">
        <v>3332</v>
      </c>
      <c r="I212" s="276"/>
      <c r="J212" s="272"/>
      <c r="K212" s="272"/>
      <c r="L212" s="277"/>
      <c r="M212" s="278"/>
      <c r="N212" s="279"/>
      <c r="O212" s="279"/>
      <c r="P212" s="279"/>
      <c r="Q212" s="279"/>
      <c r="R212" s="279"/>
      <c r="S212" s="279"/>
      <c r="T212" s="280"/>
      <c r="AT212" s="281" t="s">
        <v>156</v>
      </c>
      <c r="AU212" s="281" t="s">
        <v>80</v>
      </c>
      <c r="AV212" s="14" t="s">
        <v>141</v>
      </c>
      <c r="AW212" s="14" t="s">
        <v>36</v>
      </c>
      <c r="AX212" s="14" t="s">
        <v>80</v>
      </c>
      <c r="AY212" s="281" t="s">
        <v>133</v>
      </c>
    </row>
    <row r="213" s="1" customFormat="1" ht="16.5" customHeight="1">
      <c r="B213" s="46"/>
      <c r="C213" s="282" t="s">
        <v>332</v>
      </c>
      <c r="D213" s="282" t="s">
        <v>342</v>
      </c>
      <c r="E213" s="283" t="s">
        <v>388</v>
      </c>
      <c r="F213" s="284" t="s">
        <v>389</v>
      </c>
      <c r="G213" s="285" t="s">
        <v>239</v>
      </c>
      <c r="H213" s="286">
        <v>3140</v>
      </c>
      <c r="I213" s="287"/>
      <c r="J213" s="288">
        <f>ROUND(I213*H213,2)</f>
        <v>0</v>
      </c>
      <c r="K213" s="284" t="s">
        <v>140</v>
      </c>
      <c r="L213" s="289"/>
      <c r="M213" s="290" t="s">
        <v>21</v>
      </c>
      <c r="N213" s="291" t="s">
        <v>46</v>
      </c>
      <c r="O213" s="47"/>
      <c r="P213" s="244">
        <f>O213*H213</f>
        <v>0</v>
      </c>
      <c r="Q213" s="244">
        <v>0.050000000000000003</v>
      </c>
      <c r="R213" s="244">
        <f>Q213*H213</f>
        <v>157</v>
      </c>
      <c r="S213" s="244">
        <v>0</v>
      </c>
      <c r="T213" s="245">
        <f>S213*H213</f>
        <v>0</v>
      </c>
      <c r="AR213" s="24" t="s">
        <v>292</v>
      </c>
      <c r="AT213" s="24" t="s">
        <v>342</v>
      </c>
      <c r="AU213" s="24" t="s">
        <v>80</v>
      </c>
      <c r="AY213" s="24" t="s">
        <v>133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141</v>
      </c>
      <c r="BK213" s="246">
        <f>ROUND(I213*H213,2)</f>
        <v>0</v>
      </c>
      <c r="BL213" s="24" t="s">
        <v>292</v>
      </c>
      <c r="BM213" s="24" t="s">
        <v>390</v>
      </c>
    </row>
    <row r="214" s="1" customFormat="1" ht="16.5" customHeight="1">
      <c r="B214" s="46"/>
      <c r="C214" s="282" t="s">
        <v>337</v>
      </c>
      <c r="D214" s="282" t="s">
        <v>342</v>
      </c>
      <c r="E214" s="283" t="s">
        <v>392</v>
      </c>
      <c r="F214" s="284" t="s">
        <v>393</v>
      </c>
      <c r="G214" s="285" t="s">
        <v>239</v>
      </c>
      <c r="H214" s="286">
        <v>1570</v>
      </c>
      <c r="I214" s="287"/>
      <c r="J214" s="288">
        <f>ROUND(I214*H214,2)</f>
        <v>0</v>
      </c>
      <c r="K214" s="284" t="s">
        <v>140</v>
      </c>
      <c r="L214" s="289"/>
      <c r="M214" s="290" t="s">
        <v>21</v>
      </c>
      <c r="N214" s="291" t="s">
        <v>46</v>
      </c>
      <c r="O214" s="47"/>
      <c r="P214" s="244">
        <f>O214*H214</f>
        <v>0</v>
      </c>
      <c r="Q214" s="244">
        <v>0.17999999999999999</v>
      </c>
      <c r="R214" s="244">
        <f>Q214*H214</f>
        <v>282.59999999999997</v>
      </c>
      <c r="S214" s="244">
        <v>0</v>
      </c>
      <c r="T214" s="245">
        <f>S214*H214</f>
        <v>0</v>
      </c>
      <c r="AR214" s="24" t="s">
        <v>292</v>
      </c>
      <c r="AT214" s="24" t="s">
        <v>342</v>
      </c>
      <c r="AU214" s="24" t="s">
        <v>80</v>
      </c>
      <c r="AY214" s="24" t="s">
        <v>133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141</v>
      </c>
      <c r="BK214" s="246">
        <f>ROUND(I214*H214,2)</f>
        <v>0</v>
      </c>
      <c r="BL214" s="24" t="s">
        <v>292</v>
      </c>
      <c r="BM214" s="24" t="s">
        <v>394</v>
      </c>
    </row>
    <row r="215" s="1" customFormat="1" ht="16.5" customHeight="1">
      <c r="B215" s="46"/>
      <c r="C215" s="282" t="s">
        <v>341</v>
      </c>
      <c r="D215" s="282" t="s">
        <v>342</v>
      </c>
      <c r="E215" s="283" t="s">
        <v>411</v>
      </c>
      <c r="F215" s="284" t="s">
        <v>412</v>
      </c>
      <c r="G215" s="285" t="s">
        <v>177</v>
      </c>
      <c r="H215" s="286">
        <v>0.223</v>
      </c>
      <c r="I215" s="287"/>
      <c r="J215" s="288">
        <f>ROUND(I215*H215,2)</f>
        <v>0</v>
      </c>
      <c r="K215" s="284" t="s">
        <v>140</v>
      </c>
      <c r="L215" s="289"/>
      <c r="M215" s="290" t="s">
        <v>21</v>
      </c>
      <c r="N215" s="291" t="s">
        <v>46</v>
      </c>
      <c r="O215" s="47"/>
      <c r="P215" s="244">
        <f>O215*H215</f>
        <v>0</v>
      </c>
      <c r="Q215" s="244">
        <v>2234</v>
      </c>
      <c r="R215" s="244">
        <f>Q215*H215</f>
        <v>498.18200000000002</v>
      </c>
      <c r="S215" s="244">
        <v>0</v>
      </c>
      <c r="T215" s="245">
        <f>S215*H215</f>
        <v>0</v>
      </c>
      <c r="AR215" s="24" t="s">
        <v>292</v>
      </c>
      <c r="AT215" s="24" t="s">
        <v>342</v>
      </c>
      <c r="AU215" s="24" t="s">
        <v>80</v>
      </c>
      <c r="AY215" s="24" t="s">
        <v>133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141</v>
      </c>
      <c r="BK215" s="246">
        <f>ROUND(I215*H215,2)</f>
        <v>0</v>
      </c>
      <c r="BL215" s="24" t="s">
        <v>292</v>
      </c>
      <c r="BM215" s="24" t="s">
        <v>413</v>
      </c>
    </row>
    <row r="216" s="12" customFormat="1">
      <c r="B216" s="250"/>
      <c r="C216" s="251"/>
      <c r="D216" s="247" t="s">
        <v>156</v>
      </c>
      <c r="E216" s="252" t="s">
        <v>21</v>
      </c>
      <c r="F216" s="253" t="s">
        <v>414</v>
      </c>
      <c r="G216" s="251"/>
      <c r="H216" s="252" t="s">
        <v>21</v>
      </c>
      <c r="I216" s="254"/>
      <c r="J216" s="251"/>
      <c r="K216" s="251"/>
      <c r="L216" s="255"/>
      <c r="M216" s="256"/>
      <c r="N216" s="257"/>
      <c r="O216" s="257"/>
      <c r="P216" s="257"/>
      <c r="Q216" s="257"/>
      <c r="R216" s="257"/>
      <c r="S216" s="257"/>
      <c r="T216" s="258"/>
      <c r="AT216" s="259" t="s">
        <v>156</v>
      </c>
      <c r="AU216" s="259" t="s">
        <v>80</v>
      </c>
      <c r="AV216" s="12" t="s">
        <v>80</v>
      </c>
      <c r="AW216" s="12" t="s">
        <v>36</v>
      </c>
      <c r="AX216" s="12" t="s">
        <v>73</v>
      </c>
      <c r="AY216" s="259" t="s">
        <v>133</v>
      </c>
    </row>
    <row r="217" s="13" customFormat="1">
      <c r="B217" s="260"/>
      <c r="C217" s="261"/>
      <c r="D217" s="247" t="s">
        <v>156</v>
      </c>
      <c r="E217" s="262" t="s">
        <v>21</v>
      </c>
      <c r="F217" s="263" t="s">
        <v>415</v>
      </c>
      <c r="G217" s="261"/>
      <c r="H217" s="264">
        <v>0.159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AT217" s="270" t="s">
        <v>156</v>
      </c>
      <c r="AU217" s="270" t="s">
        <v>80</v>
      </c>
      <c r="AV217" s="13" t="s">
        <v>82</v>
      </c>
      <c r="AW217" s="13" t="s">
        <v>36</v>
      </c>
      <c r="AX217" s="13" t="s">
        <v>73</v>
      </c>
      <c r="AY217" s="270" t="s">
        <v>133</v>
      </c>
    </row>
    <row r="218" s="13" customFormat="1">
      <c r="B218" s="260"/>
      <c r="C218" s="261"/>
      <c r="D218" s="247" t="s">
        <v>156</v>
      </c>
      <c r="E218" s="262" t="s">
        <v>21</v>
      </c>
      <c r="F218" s="263" t="s">
        <v>416</v>
      </c>
      <c r="G218" s="261"/>
      <c r="H218" s="264">
        <v>0.064000000000000001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AT218" s="270" t="s">
        <v>156</v>
      </c>
      <c r="AU218" s="270" t="s">
        <v>80</v>
      </c>
      <c r="AV218" s="13" t="s">
        <v>82</v>
      </c>
      <c r="AW218" s="13" t="s">
        <v>36</v>
      </c>
      <c r="AX218" s="13" t="s">
        <v>73</v>
      </c>
      <c r="AY218" s="270" t="s">
        <v>133</v>
      </c>
    </row>
    <row r="219" s="14" customFormat="1">
      <c r="B219" s="271"/>
      <c r="C219" s="272"/>
      <c r="D219" s="247" t="s">
        <v>156</v>
      </c>
      <c r="E219" s="273" t="s">
        <v>21</v>
      </c>
      <c r="F219" s="274" t="s">
        <v>159</v>
      </c>
      <c r="G219" s="272"/>
      <c r="H219" s="275">
        <v>0.223</v>
      </c>
      <c r="I219" s="276"/>
      <c r="J219" s="272"/>
      <c r="K219" s="272"/>
      <c r="L219" s="277"/>
      <c r="M219" s="292"/>
      <c r="N219" s="293"/>
      <c r="O219" s="293"/>
      <c r="P219" s="293"/>
      <c r="Q219" s="293"/>
      <c r="R219" s="293"/>
      <c r="S219" s="293"/>
      <c r="T219" s="294"/>
      <c r="AT219" s="281" t="s">
        <v>156</v>
      </c>
      <c r="AU219" s="281" t="s">
        <v>80</v>
      </c>
      <c r="AV219" s="14" t="s">
        <v>141</v>
      </c>
      <c r="AW219" s="14" t="s">
        <v>36</v>
      </c>
      <c r="AX219" s="14" t="s">
        <v>80</v>
      </c>
      <c r="AY219" s="281" t="s">
        <v>133</v>
      </c>
    </row>
    <row r="220" s="1" customFormat="1" ht="6.96" customHeight="1">
      <c r="B220" s="67"/>
      <c r="C220" s="68"/>
      <c r="D220" s="68"/>
      <c r="E220" s="68"/>
      <c r="F220" s="68"/>
      <c r="G220" s="68"/>
      <c r="H220" s="68"/>
      <c r="I220" s="178"/>
      <c r="J220" s="68"/>
      <c r="K220" s="68"/>
      <c r="L220" s="72"/>
    </row>
  </sheetData>
  <sheetProtection sheet="1" autoFilter="0" formatColumns="0" formatRows="0" objects="1" scenarios="1" spinCount="100000" saltValue="QTTsO1imZSY24N5DxaqUwS9FiPD5UnJAmu2jzpJcbJBcgQkbU2w8lCIZ/CZeV4ScmiO1d+sh6XXf3Gn+VAzraQ==" hashValue="TOj69quZYl97T7ejsVSpNUQ8iuF9AKp/ay0DlMKVN+vzxWXBdTX1JYXs8iE8FMNoq1bVQse+GbN5vqnCbNmfxg==" algorithmName="SHA-512" password="CC35"/>
  <autoFilter ref="C84:K21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99</v>
      </c>
      <c r="G1" s="151" t="s">
        <v>100</v>
      </c>
      <c r="H1" s="151"/>
      <c r="I1" s="152"/>
      <c r="J1" s="151" t="s">
        <v>101</v>
      </c>
      <c r="K1" s="150" t="s">
        <v>102</v>
      </c>
      <c r="L1" s="151" t="s">
        <v>103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TSO Hradec - Poláky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457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9. 10. 2018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37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38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hidden="1" s="1" customFormat="1" ht="14.4" customHeight="1">
      <c r="B32" s="46"/>
      <c r="C32" s="47"/>
      <c r="D32" s="55" t="s">
        <v>43</v>
      </c>
      <c r="E32" s="55" t="s">
        <v>44</v>
      </c>
      <c r="F32" s="169">
        <f>ROUND(SUM(BE85:BE238), 2)</f>
        <v>0</v>
      </c>
      <c r="G32" s="47"/>
      <c r="H32" s="47"/>
      <c r="I32" s="170">
        <v>0.20999999999999999</v>
      </c>
      <c r="J32" s="169">
        <f>ROUND(ROUND((SUM(BE85:BE238)),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ROUND(SUM(BF85:BF238), 2)</f>
        <v>0</v>
      </c>
      <c r="G33" s="47"/>
      <c r="H33" s="47"/>
      <c r="I33" s="170">
        <v>0.14999999999999999</v>
      </c>
      <c r="J33" s="169">
        <f>ROUND(ROUND((SUM(BF85:BF238)), 2)*I33, 2)</f>
        <v>0</v>
      </c>
      <c r="K33" s="51"/>
    </row>
    <row r="34" s="1" customFormat="1" ht="14.4" customHeight="1">
      <c r="B34" s="46"/>
      <c r="C34" s="47"/>
      <c r="D34" s="55" t="s">
        <v>43</v>
      </c>
      <c r="E34" s="55" t="s">
        <v>46</v>
      </c>
      <c r="F34" s="169">
        <f>ROUND(SUM(BG85:BG238),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69">
        <f>ROUND(SUM(BH85:BH238),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ROUND(SUM(BI85:BI238),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TSO Hradec - Poláky</v>
      </c>
      <c r="F47" s="40"/>
      <c r="G47" s="40"/>
      <c r="H47" s="40"/>
      <c r="I47" s="156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Č3 - Radonice u Kadaně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zast. Hradec, Pětipsy, radonice</v>
      </c>
      <c r="G53" s="47"/>
      <c r="H53" s="47"/>
      <c r="I53" s="158" t="s">
        <v>25</v>
      </c>
      <c r="J53" s="159" t="str">
        <f>IF(J14="","",J14)</f>
        <v>9. 10. 2018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SŽDC, OŘ UNL, ST Most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9" customFormat="1" ht="19.92" customHeight="1">
      <c r="B62" s="196"/>
      <c r="C62" s="197"/>
      <c r="D62" s="198" t="s">
        <v>115</v>
      </c>
      <c r="E62" s="199"/>
      <c r="F62" s="199"/>
      <c r="G62" s="199"/>
      <c r="H62" s="199"/>
      <c r="I62" s="200"/>
      <c r="J62" s="201">
        <f>J87</f>
        <v>0</v>
      </c>
      <c r="K62" s="202"/>
    </row>
    <row r="63" s="8" customFormat="1" ht="24.96" customHeight="1">
      <c r="B63" s="189"/>
      <c r="C63" s="190"/>
      <c r="D63" s="191" t="s">
        <v>116</v>
      </c>
      <c r="E63" s="192"/>
      <c r="F63" s="192"/>
      <c r="G63" s="192"/>
      <c r="H63" s="192"/>
      <c r="I63" s="193"/>
      <c r="J63" s="194">
        <f>J159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117</v>
      </c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6.5" customHeight="1">
      <c r="B73" s="46"/>
      <c r="C73" s="74"/>
      <c r="D73" s="74"/>
      <c r="E73" s="204" t="str">
        <f>E7</f>
        <v>TSO Hradec - Poláky</v>
      </c>
      <c r="F73" s="76"/>
      <c r="G73" s="76"/>
      <c r="H73" s="76"/>
      <c r="I73" s="203"/>
      <c r="J73" s="74"/>
      <c r="K73" s="74"/>
      <c r="L73" s="72"/>
    </row>
    <row r="74">
      <c r="B74" s="28"/>
      <c r="C74" s="76" t="s">
        <v>105</v>
      </c>
      <c r="D74" s="205"/>
      <c r="E74" s="205"/>
      <c r="F74" s="205"/>
      <c r="G74" s="205"/>
      <c r="H74" s="205"/>
      <c r="I74" s="148"/>
      <c r="J74" s="205"/>
      <c r="K74" s="205"/>
      <c r="L74" s="206"/>
    </row>
    <row r="75" s="1" customFormat="1" ht="16.5" customHeight="1">
      <c r="B75" s="46"/>
      <c r="C75" s="74"/>
      <c r="D75" s="74"/>
      <c r="E75" s="204" t="s">
        <v>106</v>
      </c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107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Č3 - Radonice u Kadaně</v>
      </c>
      <c r="F77" s="74"/>
      <c r="G77" s="74"/>
      <c r="H77" s="74"/>
      <c r="I77" s="203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7" t="str">
        <f>F14</f>
        <v>zast. Hradec, Pětipsy, radonice</v>
      </c>
      <c r="G79" s="74"/>
      <c r="H79" s="74"/>
      <c r="I79" s="208" t="s">
        <v>25</v>
      </c>
      <c r="J79" s="85" t="str">
        <f>IF(J14="","",J14)</f>
        <v>9. 10. 2018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7" t="str">
        <f>E17</f>
        <v>SŽDC, OŘ UNL, ST Most</v>
      </c>
      <c r="G81" s="74"/>
      <c r="H81" s="74"/>
      <c r="I81" s="208" t="s">
        <v>34</v>
      </c>
      <c r="J81" s="207" t="str">
        <f>E23</f>
        <v xml:space="preserve"> </v>
      </c>
      <c r="K81" s="74"/>
      <c r="L81" s="72"/>
    </row>
    <row r="82" s="1" customFormat="1" ht="14.4" customHeight="1">
      <c r="B82" s="46"/>
      <c r="C82" s="76" t="s">
        <v>32</v>
      </c>
      <c r="D82" s="74"/>
      <c r="E82" s="74"/>
      <c r="F82" s="207" t="str">
        <f>IF(E20="","",E20)</f>
        <v/>
      </c>
      <c r="G82" s="74"/>
      <c r="H82" s="74"/>
      <c r="I82" s="203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0" customFormat="1" ht="29.28" customHeight="1">
      <c r="B84" s="209"/>
      <c r="C84" s="210" t="s">
        <v>118</v>
      </c>
      <c r="D84" s="211" t="s">
        <v>58</v>
      </c>
      <c r="E84" s="211" t="s">
        <v>54</v>
      </c>
      <c r="F84" s="211" t="s">
        <v>119</v>
      </c>
      <c r="G84" s="211" t="s">
        <v>120</v>
      </c>
      <c r="H84" s="211" t="s">
        <v>121</v>
      </c>
      <c r="I84" s="212" t="s">
        <v>122</v>
      </c>
      <c r="J84" s="211" t="s">
        <v>111</v>
      </c>
      <c r="K84" s="213" t="s">
        <v>123</v>
      </c>
      <c r="L84" s="214"/>
      <c r="M84" s="102" t="s">
        <v>124</v>
      </c>
      <c r="N84" s="103" t="s">
        <v>43</v>
      </c>
      <c r="O84" s="103" t="s">
        <v>125</v>
      </c>
      <c r="P84" s="103" t="s">
        <v>126</v>
      </c>
      <c r="Q84" s="103" t="s">
        <v>127</v>
      </c>
      <c r="R84" s="103" t="s">
        <v>128</v>
      </c>
      <c r="S84" s="103" t="s">
        <v>129</v>
      </c>
      <c r="T84" s="104" t="s">
        <v>130</v>
      </c>
    </row>
    <row r="85" s="1" customFormat="1" ht="29.28" customHeight="1">
      <c r="B85" s="46"/>
      <c r="C85" s="108" t="s">
        <v>112</v>
      </c>
      <c r="D85" s="74"/>
      <c r="E85" s="74"/>
      <c r="F85" s="74"/>
      <c r="G85" s="74"/>
      <c r="H85" s="74"/>
      <c r="I85" s="203"/>
      <c r="J85" s="215">
        <f>BK85</f>
        <v>0</v>
      </c>
      <c r="K85" s="74"/>
      <c r="L85" s="72"/>
      <c r="M85" s="105"/>
      <c r="N85" s="106"/>
      <c r="O85" s="106"/>
      <c r="P85" s="216">
        <f>P86+P159</f>
        <v>0</v>
      </c>
      <c r="Q85" s="106"/>
      <c r="R85" s="216">
        <f>R86+R159</f>
        <v>807765.46200000006</v>
      </c>
      <c r="S85" s="106"/>
      <c r="T85" s="217">
        <f>T86+T159</f>
        <v>0</v>
      </c>
      <c r="AT85" s="24" t="s">
        <v>72</v>
      </c>
      <c r="AU85" s="24" t="s">
        <v>113</v>
      </c>
      <c r="BK85" s="218">
        <f>BK86+BK159</f>
        <v>0</v>
      </c>
    </row>
    <row r="86" s="11" customFormat="1" ht="37.44" customHeight="1">
      <c r="B86" s="219"/>
      <c r="C86" s="220"/>
      <c r="D86" s="221" t="s">
        <v>72</v>
      </c>
      <c r="E86" s="222" t="s">
        <v>131</v>
      </c>
      <c r="F86" s="222" t="s">
        <v>132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</f>
        <v>0</v>
      </c>
      <c r="Q86" s="227"/>
      <c r="R86" s="228">
        <f>R87</f>
        <v>0</v>
      </c>
      <c r="S86" s="227"/>
      <c r="T86" s="229">
        <f>T87</f>
        <v>0</v>
      </c>
      <c r="AR86" s="230" t="s">
        <v>80</v>
      </c>
      <c r="AT86" s="231" t="s">
        <v>72</v>
      </c>
      <c r="AU86" s="231" t="s">
        <v>73</v>
      </c>
      <c r="AY86" s="230" t="s">
        <v>133</v>
      </c>
      <c r="BK86" s="232">
        <f>BK87</f>
        <v>0</v>
      </c>
    </row>
    <row r="87" s="11" customFormat="1" ht="19.92" customHeight="1">
      <c r="B87" s="219"/>
      <c r="C87" s="220"/>
      <c r="D87" s="221" t="s">
        <v>72</v>
      </c>
      <c r="E87" s="233" t="s">
        <v>134</v>
      </c>
      <c r="F87" s="233" t="s">
        <v>135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SUM(P88:P158)</f>
        <v>0</v>
      </c>
      <c r="Q87" s="227"/>
      <c r="R87" s="228">
        <f>SUM(R88:R158)</f>
        <v>0</v>
      </c>
      <c r="S87" s="227"/>
      <c r="T87" s="229">
        <f>SUM(T88:T158)</f>
        <v>0</v>
      </c>
      <c r="AR87" s="230" t="s">
        <v>80</v>
      </c>
      <c r="AT87" s="231" t="s">
        <v>72</v>
      </c>
      <c r="AU87" s="231" t="s">
        <v>80</v>
      </c>
      <c r="AY87" s="230" t="s">
        <v>133</v>
      </c>
      <c r="BK87" s="232">
        <f>SUM(BK88:BK158)</f>
        <v>0</v>
      </c>
    </row>
    <row r="88" s="1" customFormat="1" ht="51" customHeight="1">
      <c r="B88" s="46"/>
      <c r="C88" s="235" t="s">
        <v>80</v>
      </c>
      <c r="D88" s="235" t="s">
        <v>136</v>
      </c>
      <c r="E88" s="236" t="s">
        <v>160</v>
      </c>
      <c r="F88" s="237" t="s">
        <v>161</v>
      </c>
      <c r="G88" s="238" t="s">
        <v>153</v>
      </c>
      <c r="H88" s="239">
        <v>820</v>
      </c>
      <c r="I88" s="240"/>
      <c r="J88" s="241">
        <f>ROUND(I88*H88,2)</f>
        <v>0</v>
      </c>
      <c r="K88" s="237" t="s">
        <v>140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141</v>
      </c>
      <c r="AT88" s="24" t="s">
        <v>136</v>
      </c>
      <c r="AU88" s="24" t="s">
        <v>82</v>
      </c>
      <c r="AY88" s="24" t="s">
        <v>133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141</v>
      </c>
      <c r="BK88" s="246">
        <f>ROUND(I88*H88,2)</f>
        <v>0</v>
      </c>
      <c r="BL88" s="24" t="s">
        <v>141</v>
      </c>
      <c r="BM88" s="24" t="s">
        <v>162</v>
      </c>
    </row>
    <row r="89" s="1" customFormat="1">
      <c r="B89" s="46"/>
      <c r="C89" s="74"/>
      <c r="D89" s="247" t="s">
        <v>143</v>
      </c>
      <c r="E89" s="74"/>
      <c r="F89" s="248" t="s">
        <v>155</v>
      </c>
      <c r="G89" s="74"/>
      <c r="H89" s="74"/>
      <c r="I89" s="203"/>
      <c r="J89" s="74"/>
      <c r="K89" s="74"/>
      <c r="L89" s="72"/>
      <c r="M89" s="249"/>
      <c r="N89" s="47"/>
      <c r="O89" s="47"/>
      <c r="P89" s="47"/>
      <c r="Q89" s="47"/>
      <c r="R89" s="47"/>
      <c r="S89" s="47"/>
      <c r="T89" s="95"/>
      <c r="AT89" s="24" t="s">
        <v>143</v>
      </c>
      <c r="AU89" s="24" t="s">
        <v>82</v>
      </c>
    </row>
    <row r="90" s="12" customFormat="1">
      <c r="B90" s="250"/>
      <c r="C90" s="251"/>
      <c r="D90" s="247" t="s">
        <v>156</v>
      </c>
      <c r="E90" s="252" t="s">
        <v>21</v>
      </c>
      <c r="F90" s="253" t="s">
        <v>458</v>
      </c>
      <c r="G90" s="251"/>
      <c r="H90" s="252" t="s">
        <v>21</v>
      </c>
      <c r="I90" s="254"/>
      <c r="J90" s="251"/>
      <c r="K90" s="251"/>
      <c r="L90" s="255"/>
      <c r="M90" s="256"/>
      <c r="N90" s="257"/>
      <c r="O90" s="257"/>
      <c r="P90" s="257"/>
      <c r="Q90" s="257"/>
      <c r="R90" s="257"/>
      <c r="S90" s="257"/>
      <c r="T90" s="258"/>
      <c r="AT90" s="259" t="s">
        <v>156</v>
      </c>
      <c r="AU90" s="259" t="s">
        <v>82</v>
      </c>
      <c r="AV90" s="12" t="s">
        <v>80</v>
      </c>
      <c r="AW90" s="12" t="s">
        <v>36</v>
      </c>
      <c r="AX90" s="12" t="s">
        <v>73</v>
      </c>
      <c r="AY90" s="259" t="s">
        <v>133</v>
      </c>
    </row>
    <row r="91" s="13" customFormat="1">
      <c r="B91" s="260"/>
      <c r="C91" s="261"/>
      <c r="D91" s="247" t="s">
        <v>156</v>
      </c>
      <c r="E91" s="262" t="s">
        <v>21</v>
      </c>
      <c r="F91" s="263" t="s">
        <v>459</v>
      </c>
      <c r="G91" s="261"/>
      <c r="H91" s="264">
        <v>820</v>
      </c>
      <c r="I91" s="265"/>
      <c r="J91" s="261"/>
      <c r="K91" s="261"/>
      <c r="L91" s="266"/>
      <c r="M91" s="267"/>
      <c r="N91" s="268"/>
      <c r="O91" s="268"/>
      <c r="P91" s="268"/>
      <c r="Q91" s="268"/>
      <c r="R91" s="268"/>
      <c r="S91" s="268"/>
      <c r="T91" s="269"/>
      <c r="AT91" s="270" t="s">
        <v>156</v>
      </c>
      <c r="AU91" s="270" t="s">
        <v>82</v>
      </c>
      <c r="AV91" s="13" t="s">
        <v>82</v>
      </c>
      <c r="AW91" s="13" t="s">
        <v>36</v>
      </c>
      <c r="AX91" s="13" t="s">
        <v>73</v>
      </c>
      <c r="AY91" s="270" t="s">
        <v>133</v>
      </c>
    </row>
    <row r="92" s="14" customFormat="1">
      <c r="B92" s="271"/>
      <c r="C92" s="272"/>
      <c r="D92" s="247" t="s">
        <v>156</v>
      </c>
      <c r="E92" s="273" t="s">
        <v>21</v>
      </c>
      <c r="F92" s="274" t="s">
        <v>159</v>
      </c>
      <c r="G92" s="272"/>
      <c r="H92" s="275">
        <v>820</v>
      </c>
      <c r="I92" s="276"/>
      <c r="J92" s="272"/>
      <c r="K92" s="272"/>
      <c r="L92" s="277"/>
      <c r="M92" s="278"/>
      <c r="N92" s="279"/>
      <c r="O92" s="279"/>
      <c r="P92" s="279"/>
      <c r="Q92" s="279"/>
      <c r="R92" s="279"/>
      <c r="S92" s="279"/>
      <c r="T92" s="280"/>
      <c r="AT92" s="281" t="s">
        <v>156</v>
      </c>
      <c r="AU92" s="281" t="s">
        <v>82</v>
      </c>
      <c r="AV92" s="14" t="s">
        <v>141</v>
      </c>
      <c r="AW92" s="14" t="s">
        <v>36</v>
      </c>
      <c r="AX92" s="14" t="s">
        <v>80</v>
      </c>
      <c r="AY92" s="281" t="s">
        <v>133</v>
      </c>
    </row>
    <row r="93" s="1" customFormat="1" ht="127.5" customHeight="1">
      <c r="B93" s="46"/>
      <c r="C93" s="235" t="s">
        <v>82</v>
      </c>
      <c r="D93" s="235" t="s">
        <v>136</v>
      </c>
      <c r="E93" s="236" t="s">
        <v>167</v>
      </c>
      <c r="F93" s="237" t="s">
        <v>168</v>
      </c>
      <c r="G93" s="238" t="s">
        <v>169</v>
      </c>
      <c r="H93" s="239">
        <v>0.49399999999999999</v>
      </c>
      <c r="I93" s="240"/>
      <c r="J93" s="241">
        <f>ROUND(I93*H93,2)</f>
        <v>0</v>
      </c>
      <c r="K93" s="237" t="s">
        <v>140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141</v>
      </c>
      <c r="AT93" s="24" t="s">
        <v>136</v>
      </c>
      <c r="AU93" s="24" t="s">
        <v>82</v>
      </c>
      <c r="AY93" s="24" t="s">
        <v>133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141</v>
      </c>
      <c r="BK93" s="246">
        <f>ROUND(I93*H93,2)</f>
        <v>0</v>
      </c>
      <c r="BL93" s="24" t="s">
        <v>141</v>
      </c>
      <c r="BM93" s="24" t="s">
        <v>460</v>
      </c>
    </row>
    <row r="94" s="1" customFormat="1">
      <c r="B94" s="46"/>
      <c r="C94" s="74"/>
      <c r="D94" s="247" t="s">
        <v>143</v>
      </c>
      <c r="E94" s="74"/>
      <c r="F94" s="248" t="s">
        <v>171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143</v>
      </c>
      <c r="AU94" s="24" t="s">
        <v>82</v>
      </c>
    </row>
    <row r="95" s="1" customFormat="1">
      <c r="B95" s="46"/>
      <c r="C95" s="74"/>
      <c r="D95" s="247" t="s">
        <v>145</v>
      </c>
      <c r="E95" s="74"/>
      <c r="F95" s="248" t="s">
        <v>461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145</v>
      </c>
      <c r="AU95" s="24" t="s">
        <v>82</v>
      </c>
    </row>
    <row r="96" s="12" customFormat="1">
      <c r="B96" s="250"/>
      <c r="C96" s="251"/>
      <c r="D96" s="247" t="s">
        <v>156</v>
      </c>
      <c r="E96" s="252" t="s">
        <v>21</v>
      </c>
      <c r="F96" s="253" t="s">
        <v>462</v>
      </c>
      <c r="G96" s="251"/>
      <c r="H96" s="252" t="s">
        <v>21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AT96" s="259" t="s">
        <v>156</v>
      </c>
      <c r="AU96" s="259" t="s">
        <v>82</v>
      </c>
      <c r="AV96" s="12" t="s">
        <v>80</v>
      </c>
      <c r="AW96" s="12" t="s">
        <v>36</v>
      </c>
      <c r="AX96" s="12" t="s">
        <v>73</v>
      </c>
      <c r="AY96" s="259" t="s">
        <v>133</v>
      </c>
    </row>
    <row r="97" s="13" customFormat="1">
      <c r="B97" s="260"/>
      <c r="C97" s="261"/>
      <c r="D97" s="247" t="s">
        <v>156</v>
      </c>
      <c r="E97" s="262" t="s">
        <v>21</v>
      </c>
      <c r="F97" s="263" t="s">
        <v>463</v>
      </c>
      <c r="G97" s="261"/>
      <c r="H97" s="264">
        <v>0.25600000000000001</v>
      </c>
      <c r="I97" s="265"/>
      <c r="J97" s="261"/>
      <c r="K97" s="261"/>
      <c r="L97" s="266"/>
      <c r="M97" s="267"/>
      <c r="N97" s="268"/>
      <c r="O97" s="268"/>
      <c r="P97" s="268"/>
      <c r="Q97" s="268"/>
      <c r="R97" s="268"/>
      <c r="S97" s="268"/>
      <c r="T97" s="269"/>
      <c r="AT97" s="270" t="s">
        <v>156</v>
      </c>
      <c r="AU97" s="270" t="s">
        <v>82</v>
      </c>
      <c r="AV97" s="13" t="s">
        <v>82</v>
      </c>
      <c r="AW97" s="13" t="s">
        <v>36</v>
      </c>
      <c r="AX97" s="13" t="s">
        <v>73</v>
      </c>
      <c r="AY97" s="270" t="s">
        <v>133</v>
      </c>
    </row>
    <row r="98" s="12" customFormat="1">
      <c r="B98" s="250"/>
      <c r="C98" s="251"/>
      <c r="D98" s="247" t="s">
        <v>156</v>
      </c>
      <c r="E98" s="252" t="s">
        <v>21</v>
      </c>
      <c r="F98" s="253" t="s">
        <v>464</v>
      </c>
      <c r="G98" s="251"/>
      <c r="H98" s="252" t="s">
        <v>21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AT98" s="259" t="s">
        <v>156</v>
      </c>
      <c r="AU98" s="259" t="s">
        <v>82</v>
      </c>
      <c r="AV98" s="12" t="s">
        <v>80</v>
      </c>
      <c r="AW98" s="12" t="s">
        <v>36</v>
      </c>
      <c r="AX98" s="12" t="s">
        <v>73</v>
      </c>
      <c r="AY98" s="259" t="s">
        <v>133</v>
      </c>
    </row>
    <row r="99" s="13" customFormat="1">
      <c r="B99" s="260"/>
      <c r="C99" s="261"/>
      <c r="D99" s="247" t="s">
        <v>156</v>
      </c>
      <c r="E99" s="262" t="s">
        <v>21</v>
      </c>
      <c r="F99" s="263" t="s">
        <v>465</v>
      </c>
      <c r="G99" s="261"/>
      <c r="H99" s="264">
        <v>0.23799999999999999</v>
      </c>
      <c r="I99" s="265"/>
      <c r="J99" s="261"/>
      <c r="K99" s="261"/>
      <c r="L99" s="266"/>
      <c r="M99" s="267"/>
      <c r="N99" s="268"/>
      <c r="O99" s="268"/>
      <c r="P99" s="268"/>
      <c r="Q99" s="268"/>
      <c r="R99" s="268"/>
      <c r="S99" s="268"/>
      <c r="T99" s="269"/>
      <c r="AT99" s="270" t="s">
        <v>156</v>
      </c>
      <c r="AU99" s="270" t="s">
        <v>82</v>
      </c>
      <c r="AV99" s="13" t="s">
        <v>82</v>
      </c>
      <c r="AW99" s="13" t="s">
        <v>36</v>
      </c>
      <c r="AX99" s="13" t="s">
        <v>73</v>
      </c>
      <c r="AY99" s="270" t="s">
        <v>133</v>
      </c>
    </row>
    <row r="100" s="14" customFormat="1">
      <c r="B100" s="271"/>
      <c r="C100" s="272"/>
      <c r="D100" s="247" t="s">
        <v>156</v>
      </c>
      <c r="E100" s="273" t="s">
        <v>21</v>
      </c>
      <c r="F100" s="274" t="s">
        <v>159</v>
      </c>
      <c r="G100" s="272"/>
      <c r="H100" s="275">
        <v>0.49399999999999999</v>
      </c>
      <c r="I100" s="276"/>
      <c r="J100" s="272"/>
      <c r="K100" s="272"/>
      <c r="L100" s="277"/>
      <c r="M100" s="278"/>
      <c r="N100" s="279"/>
      <c r="O100" s="279"/>
      <c r="P100" s="279"/>
      <c r="Q100" s="279"/>
      <c r="R100" s="279"/>
      <c r="S100" s="279"/>
      <c r="T100" s="280"/>
      <c r="AT100" s="281" t="s">
        <v>156</v>
      </c>
      <c r="AU100" s="281" t="s">
        <v>82</v>
      </c>
      <c r="AV100" s="14" t="s">
        <v>141</v>
      </c>
      <c r="AW100" s="14" t="s">
        <v>36</v>
      </c>
      <c r="AX100" s="14" t="s">
        <v>80</v>
      </c>
      <c r="AY100" s="281" t="s">
        <v>133</v>
      </c>
    </row>
    <row r="101" s="1" customFormat="1" ht="51" customHeight="1">
      <c r="B101" s="46"/>
      <c r="C101" s="235" t="s">
        <v>150</v>
      </c>
      <c r="D101" s="235" t="s">
        <v>136</v>
      </c>
      <c r="E101" s="236" t="s">
        <v>183</v>
      </c>
      <c r="F101" s="237" t="s">
        <v>184</v>
      </c>
      <c r="G101" s="238" t="s">
        <v>177</v>
      </c>
      <c r="H101" s="239">
        <v>494</v>
      </c>
      <c r="I101" s="240"/>
      <c r="J101" s="241">
        <f>ROUND(I101*H101,2)</f>
        <v>0</v>
      </c>
      <c r="K101" s="237" t="s">
        <v>140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141</v>
      </c>
      <c r="AT101" s="24" t="s">
        <v>136</v>
      </c>
      <c r="AU101" s="24" t="s">
        <v>82</v>
      </c>
      <c r="AY101" s="24" t="s">
        <v>133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141</v>
      </c>
      <c r="BK101" s="246">
        <f>ROUND(I101*H101,2)</f>
        <v>0</v>
      </c>
      <c r="BL101" s="24" t="s">
        <v>141</v>
      </c>
      <c r="BM101" s="24" t="s">
        <v>428</v>
      </c>
    </row>
    <row r="102" s="1" customFormat="1">
      <c r="B102" s="46"/>
      <c r="C102" s="74"/>
      <c r="D102" s="247" t="s">
        <v>143</v>
      </c>
      <c r="E102" s="74"/>
      <c r="F102" s="248" t="s">
        <v>186</v>
      </c>
      <c r="G102" s="74"/>
      <c r="H102" s="74"/>
      <c r="I102" s="203"/>
      <c r="J102" s="74"/>
      <c r="K102" s="74"/>
      <c r="L102" s="72"/>
      <c r="M102" s="249"/>
      <c r="N102" s="47"/>
      <c r="O102" s="47"/>
      <c r="P102" s="47"/>
      <c r="Q102" s="47"/>
      <c r="R102" s="47"/>
      <c r="S102" s="47"/>
      <c r="T102" s="95"/>
      <c r="AT102" s="24" t="s">
        <v>143</v>
      </c>
      <c r="AU102" s="24" t="s">
        <v>82</v>
      </c>
    </row>
    <row r="103" s="13" customFormat="1">
      <c r="B103" s="260"/>
      <c r="C103" s="261"/>
      <c r="D103" s="247" t="s">
        <v>156</v>
      </c>
      <c r="E103" s="262" t="s">
        <v>21</v>
      </c>
      <c r="F103" s="263" t="s">
        <v>466</v>
      </c>
      <c r="G103" s="261"/>
      <c r="H103" s="264">
        <v>494</v>
      </c>
      <c r="I103" s="265"/>
      <c r="J103" s="261"/>
      <c r="K103" s="261"/>
      <c r="L103" s="266"/>
      <c r="M103" s="267"/>
      <c r="N103" s="268"/>
      <c r="O103" s="268"/>
      <c r="P103" s="268"/>
      <c r="Q103" s="268"/>
      <c r="R103" s="268"/>
      <c r="S103" s="268"/>
      <c r="T103" s="269"/>
      <c r="AT103" s="270" t="s">
        <v>156</v>
      </c>
      <c r="AU103" s="270" t="s">
        <v>82</v>
      </c>
      <c r="AV103" s="13" t="s">
        <v>82</v>
      </c>
      <c r="AW103" s="13" t="s">
        <v>36</v>
      </c>
      <c r="AX103" s="13" t="s">
        <v>73</v>
      </c>
      <c r="AY103" s="270" t="s">
        <v>133</v>
      </c>
    </row>
    <row r="104" s="14" customFormat="1">
      <c r="B104" s="271"/>
      <c r="C104" s="272"/>
      <c r="D104" s="247" t="s">
        <v>156</v>
      </c>
      <c r="E104" s="273" t="s">
        <v>21</v>
      </c>
      <c r="F104" s="274" t="s">
        <v>159</v>
      </c>
      <c r="G104" s="272"/>
      <c r="H104" s="275">
        <v>494</v>
      </c>
      <c r="I104" s="276"/>
      <c r="J104" s="272"/>
      <c r="K104" s="272"/>
      <c r="L104" s="277"/>
      <c r="M104" s="278"/>
      <c r="N104" s="279"/>
      <c r="O104" s="279"/>
      <c r="P104" s="279"/>
      <c r="Q104" s="279"/>
      <c r="R104" s="279"/>
      <c r="S104" s="279"/>
      <c r="T104" s="280"/>
      <c r="AT104" s="281" t="s">
        <v>156</v>
      </c>
      <c r="AU104" s="281" t="s">
        <v>82</v>
      </c>
      <c r="AV104" s="14" t="s">
        <v>141</v>
      </c>
      <c r="AW104" s="14" t="s">
        <v>36</v>
      </c>
      <c r="AX104" s="14" t="s">
        <v>80</v>
      </c>
      <c r="AY104" s="281" t="s">
        <v>133</v>
      </c>
    </row>
    <row r="105" s="1" customFormat="1" ht="51" customHeight="1">
      <c r="B105" s="46"/>
      <c r="C105" s="235" t="s">
        <v>141</v>
      </c>
      <c r="D105" s="235" t="s">
        <v>136</v>
      </c>
      <c r="E105" s="236" t="s">
        <v>189</v>
      </c>
      <c r="F105" s="237" t="s">
        <v>190</v>
      </c>
      <c r="G105" s="238" t="s">
        <v>169</v>
      </c>
      <c r="H105" s="239">
        <v>0.49399999999999999</v>
      </c>
      <c r="I105" s="240"/>
      <c r="J105" s="241">
        <f>ROUND(I105*H105,2)</f>
        <v>0</v>
      </c>
      <c r="K105" s="237" t="s">
        <v>140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141</v>
      </c>
      <c r="AT105" s="24" t="s">
        <v>136</v>
      </c>
      <c r="AU105" s="24" t="s">
        <v>82</v>
      </c>
      <c r="AY105" s="24" t="s">
        <v>133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141</v>
      </c>
      <c r="BK105" s="246">
        <f>ROUND(I105*H105,2)</f>
        <v>0</v>
      </c>
      <c r="BL105" s="24" t="s">
        <v>141</v>
      </c>
      <c r="BM105" s="24" t="s">
        <v>467</v>
      </c>
    </row>
    <row r="106" s="1" customFormat="1">
      <c r="B106" s="46"/>
      <c r="C106" s="74"/>
      <c r="D106" s="247" t="s">
        <v>143</v>
      </c>
      <c r="E106" s="74"/>
      <c r="F106" s="248" t="s">
        <v>192</v>
      </c>
      <c r="G106" s="74"/>
      <c r="H106" s="74"/>
      <c r="I106" s="203"/>
      <c r="J106" s="74"/>
      <c r="K106" s="74"/>
      <c r="L106" s="72"/>
      <c r="M106" s="249"/>
      <c r="N106" s="47"/>
      <c r="O106" s="47"/>
      <c r="P106" s="47"/>
      <c r="Q106" s="47"/>
      <c r="R106" s="47"/>
      <c r="S106" s="47"/>
      <c r="T106" s="95"/>
      <c r="AT106" s="24" t="s">
        <v>143</v>
      </c>
      <c r="AU106" s="24" t="s">
        <v>82</v>
      </c>
    </row>
    <row r="107" s="12" customFormat="1">
      <c r="B107" s="250"/>
      <c r="C107" s="251"/>
      <c r="D107" s="247" t="s">
        <v>156</v>
      </c>
      <c r="E107" s="252" t="s">
        <v>21</v>
      </c>
      <c r="F107" s="253" t="s">
        <v>468</v>
      </c>
      <c r="G107" s="251"/>
      <c r="H107" s="252" t="s">
        <v>21</v>
      </c>
      <c r="I107" s="254"/>
      <c r="J107" s="251"/>
      <c r="K107" s="251"/>
      <c r="L107" s="255"/>
      <c r="M107" s="256"/>
      <c r="N107" s="257"/>
      <c r="O107" s="257"/>
      <c r="P107" s="257"/>
      <c r="Q107" s="257"/>
      <c r="R107" s="257"/>
      <c r="S107" s="257"/>
      <c r="T107" s="258"/>
      <c r="AT107" s="259" t="s">
        <v>156</v>
      </c>
      <c r="AU107" s="259" t="s">
        <v>82</v>
      </c>
      <c r="AV107" s="12" t="s">
        <v>80</v>
      </c>
      <c r="AW107" s="12" t="s">
        <v>36</v>
      </c>
      <c r="AX107" s="12" t="s">
        <v>73</v>
      </c>
      <c r="AY107" s="259" t="s">
        <v>133</v>
      </c>
    </row>
    <row r="108" s="13" customFormat="1">
      <c r="B108" s="260"/>
      <c r="C108" s="261"/>
      <c r="D108" s="247" t="s">
        <v>156</v>
      </c>
      <c r="E108" s="262" t="s">
        <v>21</v>
      </c>
      <c r="F108" s="263" t="s">
        <v>463</v>
      </c>
      <c r="G108" s="261"/>
      <c r="H108" s="264">
        <v>0.25600000000000001</v>
      </c>
      <c r="I108" s="265"/>
      <c r="J108" s="261"/>
      <c r="K108" s="261"/>
      <c r="L108" s="266"/>
      <c r="M108" s="267"/>
      <c r="N108" s="268"/>
      <c r="O108" s="268"/>
      <c r="P108" s="268"/>
      <c r="Q108" s="268"/>
      <c r="R108" s="268"/>
      <c r="S108" s="268"/>
      <c r="T108" s="269"/>
      <c r="AT108" s="270" t="s">
        <v>156</v>
      </c>
      <c r="AU108" s="270" t="s">
        <v>82</v>
      </c>
      <c r="AV108" s="13" t="s">
        <v>82</v>
      </c>
      <c r="AW108" s="13" t="s">
        <v>36</v>
      </c>
      <c r="AX108" s="13" t="s">
        <v>73</v>
      </c>
      <c r="AY108" s="270" t="s">
        <v>133</v>
      </c>
    </row>
    <row r="109" s="12" customFormat="1">
      <c r="B109" s="250"/>
      <c r="C109" s="251"/>
      <c r="D109" s="247" t="s">
        <v>156</v>
      </c>
      <c r="E109" s="252" t="s">
        <v>21</v>
      </c>
      <c r="F109" s="253" t="s">
        <v>464</v>
      </c>
      <c r="G109" s="251"/>
      <c r="H109" s="252" t="s">
        <v>21</v>
      </c>
      <c r="I109" s="254"/>
      <c r="J109" s="251"/>
      <c r="K109" s="251"/>
      <c r="L109" s="255"/>
      <c r="M109" s="256"/>
      <c r="N109" s="257"/>
      <c r="O109" s="257"/>
      <c r="P109" s="257"/>
      <c r="Q109" s="257"/>
      <c r="R109" s="257"/>
      <c r="S109" s="257"/>
      <c r="T109" s="258"/>
      <c r="AT109" s="259" t="s">
        <v>156</v>
      </c>
      <c r="AU109" s="259" t="s">
        <v>82</v>
      </c>
      <c r="AV109" s="12" t="s">
        <v>80</v>
      </c>
      <c r="AW109" s="12" t="s">
        <v>36</v>
      </c>
      <c r="AX109" s="12" t="s">
        <v>73</v>
      </c>
      <c r="AY109" s="259" t="s">
        <v>133</v>
      </c>
    </row>
    <row r="110" s="13" customFormat="1">
      <c r="B110" s="260"/>
      <c r="C110" s="261"/>
      <c r="D110" s="247" t="s">
        <v>156</v>
      </c>
      <c r="E110" s="262" t="s">
        <v>21</v>
      </c>
      <c r="F110" s="263" t="s">
        <v>465</v>
      </c>
      <c r="G110" s="261"/>
      <c r="H110" s="264">
        <v>0.23799999999999999</v>
      </c>
      <c r="I110" s="265"/>
      <c r="J110" s="261"/>
      <c r="K110" s="261"/>
      <c r="L110" s="266"/>
      <c r="M110" s="267"/>
      <c r="N110" s="268"/>
      <c r="O110" s="268"/>
      <c r="P110" s="268"/>
      <c r="Q110" s="268"/>
      <c r="R110" s="268"/>
      <c r="S110" s="268"/>
      <c r="T110" s="269"/>
      <c r="AT110" s="270" t="s">
        <v>156</v>
      </c>
      <c r="AU110" s="270" t="s">
        <v>82</v>
      </c>
      <c r="AV110" s="13" t="s">
        <v>82</v>
      </c>
      <c r="AW110" s="13" t="s">
        <v>36</v>
      </c>
      <c r="AX110" s="13" t="s">
        <v>73</v>
      </c>
      <c r="AY110" s="270" t="s">
        <v>133</v>
      </c>
    </row>
    <row r="111" s="14" customFormat="1">
      <c r="B111" s="271"/>
      <c r="C111" s="272"/>
      <c r="D111" s="247" t="s">
        <v>156</v>
      </c>
      <c r="E111" s="273" t="s">
        <v>21</v>
      </c>
      <c r="F111" s="274" t="s">
        <v>159</v>
      </c>
      <c r="G111" s="272"/>
      <c r="H111" s="275">
        <v>0.49399999999999999</v>
      </c>
      <c r="I111" s="276"/>
      <c r="J111" s="272"/>
      <c r="K111" s="272"/>
      <c r="L111" s="277"/>
      <c r="M111" s="278"/>
      <c r="N111" s="279"/>
      <c r="O111" s="279"/>
      <c r="P111" s="279"/>
      <c r="Q111" s="279"/>
      <c r="R111" s="279"/>
      <c r="S111" s="279"/>
      <c r="T111" s="280"/>
      <c r="AT111" s="281" t="s">
        <v>156</v>
      </c>
      <c r="AU111" s="281" t="s">
        <v>82</v>
      </c>
      <c r="AV111" s="14" t="s">
        <v>141</v>
      </c>
      <c r="AW111" s="14" t="s">
        <v>36</v>
      </c>
      <c r="AX111" s="14" t="s">
        <v>80</v>
      </c>
      <c r="AY111" s="281" t="s">
        <v>133</v>
      </c>
    </row>
    <row r="112" s="1" customFormat="1" ht="63.75" customHeight="1">
      <c r="B112" s="46"/>
      <c r="C112" s="235" t="s">
        <v>134</v>
      </c>
      <c r="D112" s="235" t="s">
        <v>136</v>
      </c>
      <c r="E112" s="236" t="s">
        <v>201</v>
      </c>
      <c r="F112" s="237" t="s">
        <v>202</v>
      </c>
      <c r="G112" s="238" t="s">
        <v>169</v>
      </c>
      <c r="H112" s="239">
        <v>0.67700000000000005</v>
      </c>
      <c r="I112" s="240"/>
      <c r="J112" s="241">
        <f>ROUND(I112*H112,2)</f>
        <v>0</v>
      </c>
      <c r="K112" s="237" t="s">
        <v>140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141</v>
      </c>
      <c r="AT112" s="24" t="s">
        <v>136</v>
      </c>
      <c r="AU112" s="24" t="s">
        <v>82</v>
      </c>
      <c r="AY112" s="24" t="s">
        <v>133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141</v>
      </c>
      <c r="BK112" s="246">
        <f>ROUND(I112*H112,2)</f>
        <v>0</v>
      </c>
      <c r="BL112" s="24" t="s">
        <v>141</v>
      </c>
      <c r="BM112" s="24" t="s">
        <v>469</v>
      </c>
    </row>
    <row r="113" s="1" customFormat="1">
      <c r="B113" s="46"/>
      <c r="C113" s="74"/>
      <c r="D113" s="247" t="s">
        <v>143</v>
      </c>
      <c r="E113" s="74"/>
      <c r="F113" s="248" t="s">
        <v>204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143</v>
      </c>
      <c r="AU113" s="24" t="s">
        <v>82</v>
      </c>
    </row>
    <row r="114" s="12" customFormat="1">
      <c r="B114" s="250"/>
      <c r="C114" s="251"/>
      <c r="D114" s="247" t="s">
        <v>156</v>
      </c>
      <c r="E114" s="252" t="s">
        <v>21</v>
      </c>
      <c r="F114" s="253" t="s">
        <v>470</v>
      </c>
      <c r="G114" s="251"/>
      <c r="H114" s="252" t="s">
        <v>21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AT114" s="259" t="s">
        <v>156</v>
      </c>
      <c r="AU114" s="259" t="s">
        <v>82</v>
      </c>
      <c r="AV114" s="12" t="s">
        <v>80</v>
      </c>
      <c r="AW114" s="12" t="s">
        <v>36</v>
      </c>
      <c r="AX114" s="12" t="s">
        <v>73</v>
      </c>
      <c r="AY114" s="259" t="s">
        <v>133</v>
      </c>
    </row>
    <row r="115" s="13" customFormat="1">
      <c r="B115" s="260"/>
      <c r="C115" s="261"/>
      <c r="D115" s="247" t="s">
        <v>156</v>
      </c>
      <c r="E115" s="262" t="s">
        <v>21</v>
      </c>
      <c r="F115" s="263" t="s">
        <v>471</v>
      </c>
      <c r="G115" s="261"/>
      <c r="H115" s="264">
        <v>0.13600000000000001</v>
      </c>
      <c r="I115" s="265"/>
      <c r="J115" s="261"/>
      <c r="K115" s="261"/>
      <c r="L115" s="266"/>
      <c r="M115" s="267"/>
      <c r="N115" s="268"/>
      <c r="O115" s="268"/>
      <c r="P115" s="268"/>
      <c r="Q115" s="268"/>
      <c r="R115" s="268"/>
      <c r="S115" s="268"/>
      <c r="T115" s="269"/>
      <c r="AT115" s="270" t="s">
        <v>156</v>
      </c>
      <c r="AU115" s="270" t="s">
        <v>82</v>
      </c>
      <c r="AV115" s="13" t="s">
        <v>82</v>
      </c>
      <c r="AW115" s="13" t="s">
        <v>36</v>
      </c>
      <c r="AX115" s="13" t="s">
        <v>73</v>
      </c>
      <c r="AY115" s="270" t="s">
        <v>133</v>
      </c>
    </row>
    <row r="116" s="12" customFormat="1">
      <c r="B116" s="250"/>
      <c r="C116" s="251"/>
      <c r="D116" s="247" t="s">
        <v>156</v>
      </c>
      <c r="E116" s="252" t="s">
        <v>21</v>
      </c>
      <c r="F116" s="253" t="s">
        <v>472</v>
      </c>
      <c r="G116" s="251"/>
      <c r="H116" s="252" t="s">
        <v>21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AT116" s="259" t="s">
        <v>156</v>
      </c>
      <c r="AU116" s="259" t="s">
        <v>82</v>
      </c>
      <c r="AV116" s="12" t="s">
        <v>80</v>
      </c>
      <c r="AW116" s="12" t="s">
        <v>36</v>
      </c>
      <c r="AX116" s="12" t="s">
        <v>73</v>
      </c>
      <c r="AY116" s="259" t="s">
        <v>133</v>
      </c>
    </row>
    <row r="117" s="13" customFormat="1">
      <c r="B117" s="260"/>
      <c r="C117" s="261"/>
      <c r="D117" s="247" t="s">
        <v>156</v>
      </c>
      <c r="E117" s="262" t="s">
        <v>21</v>
      </c>
      <c r="F117" s="263" t="s">
        <v>473</v>
      </c>
      <c r="G117" s="261"/>
      <c r="H117" s="264">
        <v>0.16700000000000001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AT117" s="270" t="s">
        <v>156</v>
      </c>
      <c r="AU117" s="270" t="s">
        <v>82</v>
      </c>
      <c r="AV117" s="13" t="s">
        <v>82</v>
      </c>
      <c r="AW117" s="13" t="s">
        <v>36</v>
      </c>
      <c r="AX117" s="13" t="s">
        <v>73</v>
      </c>
      <c r="AY117" s="270" t="s">
        <v>133</v>
      </c>
    </row>
    <row r="118" s="12" customFormat="1">
      <c r="B118" s="250"/>
      <c r="C118" s="251"/>
      <c r="D118" s="247" t="s">
        <v>156</v>
      </c>
      <c r="E118" s="252" t="s">
        <v>21</v>
      </c>
      <c r="F118" s="253" t="s">
        <v>474</v>
      </c>
      <c r="G118" s="251"/>
      <c r="H118" s="252" t="s">
        <v>21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156</v>
      </c>
      <c r="AU118" s="259" t="s">
        <v>82</v>
      </c>
      <c r="AV118" s="12" t="s">
        <v>80</v>
      </c>
      <c r="AW118" s="12" t="s">
        <v>36</v>
      </c>
      <c r="AX118" s="12" t="s">
        <v>73</v>
      </c>
      <c r="AY118" s="259" t="s">
        <v>133</v>
      </c>
    </row>
    <row r="119" s="13" customFormat="1">
      <c r="B119" s="260"/>
      <c r="C119" s="261"/>
      <c r="D119" s="247" t="s">
        <v>156</v>
      </c>
      <c r="E119" s="262" t="s">
        <v>21</v>
      </c>
      <c r="F119" s="263" t="s">
        <v>471</v>
      </c>
      <c r="G119" s="261"/>
      <c r="H119" s="264">
        <v>0.13600000000000001</v>
      </c>
      <c r="I119" s="265"/>
      <c r="J119" s="261"/>
      <c r="K119" s="261"/>
      <c r="L119" s="266"/>
      <c r="M119" s="267"/>
      <c r="N119" s="268"/>
      <c r="O119" s="268"/>
      <c r="P119" s="268"/>
      <c r="Q119" s="268"/>
      <c r="R119" s="268"/>
      <c r="S119" s="268"/>
      <c r="T119" s="269"/>
      <c r="AT119" s="270" t="s">
        <v>156</v>
      </c>
      <c r="AU119" s="270" t="s">
        <v>82</v>
      </c>
      <c r="AV119" s="13" t="s">
        <v>82</v>
      </c>
      <c r="AW119" s="13" t="s">
        <v>36</v>
      </c>
      <c r="AX119" s="13" t="s">
        <v>73</v>
      </c>
      <c r="AY119" s="270" t="s">
        <v>133</v>
      </c>
    </row>
    <row r="120" s="12" customFormat="1">
      <c r="B120" s="250"/>
      <c r="C120" s="251"/>
      <c r="D120" s="247" t="s">
        <v>156</v>
      </c>
      <c r="E120" s="252" t="s">
        <v>21</v>
      </c>
      <c r="F120" s="253" t="s">
        <v>464</v>
      </c>
      <c r="G120" s="251"/>
      <c r="H120" s="252" t="s">
        <v>21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AT120" s="259" t="s">
        <v>156</v>
      </c>
      <c r="AU120" s="259" t="s">
        <v>82</v>
      </c>
      <c r="AV120" s="12" t="s">
        <v>80</v>
      </c>
      <c r="AW120" s="12" t="s">
        <v>36</v>
      </c>
      <c r="AX120" s="12" t="s">
        <v>73</v>
      </c>
      <c r="AY120" s="259" t="s">
        <v>133</v>
      </c>
    </row>
    <row r="121" s="13" customFormat="1">
      <c r="B121" s="260"/>
      <c r="C121" s="261"/>
      <c r="D121" s="247" t="s">
        <v>156</v>
      </c>
      <c r="E121" s="262" t="s">
        <v>21</v>
      </c>
      <c r="F121" s="263" t="s">
        <v>465</v>
      </c>
      <c r="G121" s="261"/>
      <c r="H121" s="264">
        <v>0.23799999999999999</v>
      </c>
      <c r="I121" s="265"/>
      <c r="J121" s="261"/>
      <c r="K121" s="261"/>
      <c r="L121" s="266"/>
      <c r="M121" s="267"/>
      <c r="N121" s="268"/>
      <c r="O121" s="268"/>
      <c r="P121" s="268"/>
      <c r="Q121" s="268"/>
      <c r="R121" s="268"/>
      <c r="S121" s="268"/>
      <c r="T121" s="269"/>
      <c r="AT121" s="270" t="s">
        <v>156</v>
      </c>
      <c r="AU121" s="270" t="s">
        <v>82</v>
      </c>
      <c r="AV121" s="13" t="s">
        <v>82</v>
      </c>
      <c r="AW121" s="13" t="s">
        <v>36</v>
      </c>
      <c r="AX121" s="13" t="s">
        <v>73</v>
      </c>
      <c r="AY121" s="270" t="s">
        <v>133</v>
      </c>
    </row>
    <row r="122" s="14" customFormat="1">
      <c r="B122" s="271"/>
      <c r="C122" s="272"/>
      <c r="D122" s="247" t="s">
        <v>156</v>
      </c>
      <c r="E122" s="273" t="s">
        <v>21</v>
      </c>
      <c r="F122" s="274" t="s">
        <v>159</v>
      </c>
      <c r="G122" s="272"/>
      <c r="H122" s="275">
        <v>0.67700000000000005</v>
      </c>
      <c r="I122" s="276"/>
      <c r="J122" s="272"/>
      <c r="K122" s="272"/>
      <c r="L122" s="277"/>
      <c r="M122" s="278"/>
      <c r="N122" s="279"/>
      <c r="O122" s="279"/>
      <c r="P122" s="279"/>
      <c r="Q122" s="279"/>
      <c r="R122" s="279"/>
      <c r="S122" s="279"/>
      <c r="T122" s="280"/>
      <c r="AT122" s="281" t="s">
        <v>156</v>
      </c>
      <c r="AU122" s="281" t="s">
        <v>82</v>
      </c>
      <c r="AV122" s="14" t="s">
        <v>141</v>
      </c>
      <c r="AW122" s="14" t="s">
        <v>36</v>
      </c>
      <c r="AX122" s="14" t="s">
        <v>80</v>
      </c>
      <c r="AY122" s="281" t="s">
        <v>133</v>
      </c>
    </row>
    <row r="123" s="1" customFormat="1" ht="63.75" customHeight="1">
      <c r="B123" s="46"/>
      <c r="C123" s="235" t="s">
        <v>174</v>
      </c>
      <c r="D123" s="235" t="s">
        <v>136</v>
      </c>
      <c r="E123" s="236" t="s">
        <v>206</v>
      </c>
      <c r="F123" s="237" t="s">
        <v>207</v>
      </c>
      <c r="G123" s="238" t="s">
        <v>208</v>
      </c>
      <c r="H123" s="239">
        <v>50</v>
      </c>
      <c r="I123" s="240"/>
      <c r="J123" s="241">
        <f>ROUND(I123*H123,2)</f>
        <v>0</v>
      </c>
      <c r="K123" s="237" t="s">
        <v>140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141</v>
      </c>
      <c r="AT123" s="24" t="s">
        <v>136</v>
      </c>
      <c r="AU123" s="24" t="s">
        <v>82</v>
      </c>
      <c r="AY123" s="24" t="s">
        <v>133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141</v>
      </c>
      <c r="BK123" s="246">
        <f>ROUND(I123*H123,2)</f>
        <v>0</v>
      </c>
      <c r="BL123" s="24" t="s">
        <v>141</v>
      </c>
      <c r="BM123" s="24" t="s">
        <v>475</v>
      </c>
    </row>
    <row r="124" s="1" customFormat="1">
      <c r="B124" s="46"/>
      <c r="C124" s="74"/>
      <c r="D124" s="247" t="s">
        <v>143</v>
      </c>
      <c r="E124" s="74"/>
      <c r="F124" s="248" t="s">
        <v>210</v>
      </c>
      <c r="G124" s="74"/>
      <c r="H124" s="74"/>
      <c r="I124" s="203"/>
      <c r="J124" s="74"/>
      <c r="K124" s="74"/>
      <c r="L124" s="72"/>
      <c r="M124" s="249"/>
      <c r="N124" s="47"/>
      <c r="O124" s="47"/>
      <c r="P124" s="47"/>
      <c r="Q124" s="47"/>
      <c r="R124" s="47"/>
      <c r="S124" s="47"/>
      <c r="T124" s="95"/>
      <c r="AT124" s="24" t="s">
        <v>143</v>
      </c>
      <c r="AU124" s="24" t="s">
        <v>82</v>
      </c>
    </row>
    <row r="125" s="12" customFormat="1">
      <c r="B125" s="250"/>
      <c r="C125" s="251"/>
      <c r="D125" s="247" t="s">
        <v>156</v>
      </c>
      <c r="E125" s="252" t="s">
        <v>21</v>
      </c>
      <c r="F125" s="253" t="s">
        <v>476</v>
      </c>
      <c r="G125" s="251"/>
      <c r="H125" s="252" t="s">
        <v>21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AT125" s="259" t="s">
        <v>156</v>
      </c>
      <c r="AU125" s="259" t="s">
        <v>82</v>
      </c>
      <c r="AV125" s="12" t="s">
        <v>80</v>
      </c>
      <c r="AW125" s="12" t="s">
        <v>36</v>
      </c>
      <c r="AX125" s="12" t="s">
        <v>73</v>
      </c>
      <c r="AY125" s="259" t="s">
        <v>133</v>
      </c>
    </row>
    <row r="126" s="13" customFormat="1">
      <c r="B126" s="260"/>
      <c r="C126" s="261"/>
      <c r="D126" s="247" t="s">
        <v>156</v>
      </c>
      <c r="E126" s="262" t="s">
        <v>21</v>
      </c>
      <c r="F126" s="263" t="s">
        <v>477</v>
      </c>
      <c r="G126" s="261"/>
      <c r="H126" s="264">
        <v>50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AT126" s="270" t="s">
        <v>156</v>
      </c>
      <c r="AU126" s="270" t="s">
        <v>82</v>
      </c>
      <c r="AV126" s="13" t="s">
        <v>82</v>
      </c>
      <c r="AW126" s="13" t="s">
        <v>36</v>
      </c>
      <c r="AX126" s="13" t="s">
        <v>73</v>
      </c>
      <c r="AY126" s="270" t="s">
        <v>133</v>
      </c>
    </row>
    <row r="127" s="14" customFormat="1">
      <c r="B127" s="271"/>
      <c r="C127" s="272"/>
      <c r="D127" s="247" t="s">
        <v>156</v>
      </c>
      <c r="E127" s="273" t="s">
        <v>21</v>
      </c>
      <c r="F127" s="274" t="s">
        <v>159</v>
      </c>
      <c r="G127" s="272"/>
      <c r="H127" s="275">
        <v>50</v>
      </c>
      <c r="I127" s="276"/>
      <c r="J127" s="272"/>
      <c r="K127" s="272"/>
      <c r="L127" s="277"/>
      <c r="M127" s="278"/>
      <c r="N127" s="279"/>
      <c r="O127" s="279"/>
      <c r="P127" s="279"/>
      <c r="Q127" s="279"/>
      <c r="R127" s="279"/>
      <c r="S127" s="279"/>
      <c r="T127" s="280"/>
      <c r="AT127" s="281" t="s">
        <v>156</v>
      </c>
      <c r="AU127" s="281" t="s">
        <v>82</v>
      </c>
      <c r="AV127" s="14" t="s">
        <v>141</v>
      </c>
      <c r="AW127" s="14" t="s">
        <v>36</v>
      </c>
      <c r="AX127" s="14" t="s">
        <v>80</v>
      </c>
      <c r="AY127" s="281" t="s">
        <v>133</v>
      </c>
    </row>
    <row r="128" s="1" customFormat="1" ht="38.25" customHeight="1">
      <c r="B128" s="46"/>
      <c r="C128" s="235" t="s">
        <v>182</v>
      </c>
      <c r="D128" s="235" t="s">
        <v>136</v>
      </c>
      <c r="E128" s="236" t="s">
        <v>222</v>
      </c>
      <c r="F128" s="237" t="s">
        <v>223</v>
      </c>
      <c r="G128" s="238" t="s">
        <v>169</v>
      </c>
      <c r="H128" s="239">
        <v>0.49399999999999999</v>
      </c>
      <c r="I128" s="240"/>
      <c r="J128" s="241">
        <f>ROUND(I128*H128,2)</f>
        <v>0</v>
      </c>
      <c r="K128" s="237" t="s">
        <v>140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141</v>
      </c>
      <c r="AT128" s="24" t="s">
        <v>136</v>
      </c>
      <c r="AU128" s="24" t="s">
        <v>82</v>
      </c>
      <c r="AY128" s="24" t="s">
        <v>133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141</v>
      </c>
      <c r="BK128" s="246">
        <f>ROUND(I128*H128,2)</f>
        <v>0</v>
      </c>
      <c r="BL128" s="24" t="s">
        <v>141</v>
      </c>
      <c r="BM128" s="24" t="s">
        <v>436</v>
      </c>
    </row>
    <row r="129" s="1" customFormat="1">
      <c r="B129" s="46"/>
      <c r="C129" s="74"/>
      <c r="D129" s="247" t="s">
        <v>143</v>
      </c>
      <c r="E129" s="74"/>
      <c r="F129" s="248" t="s">
        <v>225</v>
      </c>
      <c r="G129" s="74"/>
      <c r="H129" s="74"/>
      <c r="I129" s="203"/>
      <c r="J129" s="74"/>
      <c r="K129" s="74"/>
      <c r="L129" s="72"/>
      <c r="M129" s="249"/>
      <c r="N129" s="47"/>
      <c r="O129" s="47"/>
      <c r="P129" s="47"/>
      <c r="Q129" s="47"/>
      <c r="R129" s="47"/>
      <c r="S129" s="47"/>
      <c r="T129" s="95"/>
      <c r="AT129" s="24" t="s">
        <v>143</v>
      </c>
      <c r="AU129" s="24" t="s">
        <v>82</v>
      </c>
    </row>
    <row r="130" s="12" customFormat="1">
      <c r="B130" s="250"/>
      <c r="C130" s="251"/>
      <c r="D130" s="247" t="s">
        <v>156</v>
      </c>
      <c r="E130" s="252" t="s">
        <v>21</v>
      </c>
      <c r="F130" s="253" t="s">
        <v>478</v>
      </c>
      <c r="G130" s="251"/>
      <c r="H130" s="252" t="s">
        <v>21</v>
      </c>
      <c r="I130" s="254"/>
      <c r="J130" s="251"/>
      <c r="K130" s="251"/>
      <c r="L130" s="255"/>
      <c r="M130" s="256"/>
      <c r="N130" s="257"/>
      <c r="O130" s="257"/>
      <c r="P130" s="257"/>
      <c r="Q130" s="257"/>
      <c r="R130" s="257"/>
      <c r="S130" s="257"/>
      <c r="T130" s="258"/>
      <c r="AT130" s="259" t="s">
        <v>156</v>
      </c>
      <c r="AU130" s="259" t="s">
        <v>82</v>
      </c>
      <c r="AV130" s="12" t="s">
        <v>80</v>
      </c>
      <c r="AW130" s="12" t="s">
        <v>36</v>
      </c>
      <c r="AX130" s="12" t="s">
        <v>73</v>
      </c>
      <c r="AY130" s="259" t="s">
        <v>133</v>
      </c>
    </row>
    <row r="131" s="13" customFormat="1">
      <c r="B131" s="260"/>
      <c r="C131" s="261"/>
      <c r="D131" s="247" t="s">
        <v>156</v>
      </c>
      <c r="E131" s="262" t="s">
        <v>21</v>
      </c>
      <c r="F131" s="263" t="s">
        <v>479</v>
      </c>
      <c r="G131" s="261"/>
      <c r="H131" s="264">
        <v>0.49399999999999999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AT131" s="270" t="s">
        <v>156</v>
      </c>
      <c r="AU131" s="270" t="s">
        <v>82</v>
      </c>
      <c r="AV131" s="13" t="s">
        <v>82</v>
      </c>
      <c r="AW131" s="13" t="s">
        <v>36</v>
      </c>
      <c r="AX131" s="13" t="s">
        <v>73</v>
      </c>
      <c r="AY131" s="270" t="s">
        <v>133</v>
      </c>
    </row>
    <row r="132" s="14" customFormat="1">
      <c r="B132" s="271"/>
      <c r="C132" s="272"/>
      <c r="D132" s="247" t="s">
        <v>156</v>
      </c>
      <c r="E132" s="273" t="s">
        <v>21</v>
      </c>
      <c r="F132" s="274" t="s">
        <v>159</v>
      </c>
      <c r="G132" s="272"/>
      <c r="H132" s="275">
        <v>0.49399999999999999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AT132" s="281" t="s">
        <v>156</v>
      </c>
      <c r="AU132" s="281" t="s">
        <v>82</v>
      </c>
      <c r="AV132" s="14" t="s">
        <v>141</v>
      </c>
      <c r="AW132" s="14" t="s">
        <v>36</v>
      </c>
      <c r="AX132" s="14" t="s">
        <v>80</v>
      </c>
      <c r="AY132" s="281" t="s">
        <v>133</v>
      </c>
    </row>
    <row r="133" s="1" customFormat="1" ht="51" customHeight="1">
      <c r="B133" s="46"/>
      <c r="C133" s="235" t="s">
        <v>188</v>
      </c>
      <c r="D133" s="235" t="s">
        <v>136</v>
      </c>
      <c r="E133" s="236" t="s">
        <v>480</v>
      </c>
      <c r="F133" s="237" t="s">
        <v>481</v>
      </c>
      <c r="G133" s="238" t="s">
        <v>231</v>
      </c>
      <c r="H133" s="239">
        <v>243.5</v>
      </c>
      <c r="I133" s="240"/>
      <c r="J133" s="241">
        <f>ROUND(I133*H133,2)</f>
        <v>0</v>
      </c>
      <c r="K133" s="237" t="s">
        <v>140</v>
      </c>
      <c r="L133" s="72"/>
      <c r="M133" s="242" t="s">
        <v>21</v>
      </c>
      <c r="N133" s="243" t="s">
        <v>46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141</v>
      </c>
      <c r="AT133" s="24" t="s">
        <v>136</v>
      </c>
      <c r="AU133" s="24" t="s">
        <v>82</v>
      </c>
      <c r="AY133" s="24" t="s">
        <v>133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141</v>
      </c>
      <c r="BK133" s="246">
        <f>ROUND(I133*H133,2)</f>
        <v>0</v>
      </c>
      <c r="BL133" s="24" t="s">
        <v>141</v>
      </c>
      <c r="BM133" s="24" t="s">
        <v>482</v>
      </c>
    </row>
    <row r="134" s="1" customFormat="1">
      <c r="B134" s="46"/>
      <c r="C134" s="74"/>
      <c r="D134" s="247" t="s">
        <v>143</v>
      </c>
      <c r="E134" s="74"/>
      <c r="F134" s="248" t="s">
        <v>483</v>
      </c>
      <c r="G134" s="74"/>
      <c r="H134" s="74"/>
      <c r="I134" s="203"/>
      <c r="J134" s="74"/>
      <c r="K134" s="74"/>
      <c r="L134" s="72"/>
      <c r="M134" s="249"/>
      <c r="N134" s="47"/>
      <c r="O134" s="47"/>
      <c r="P134" s="47"/>
      <c r="Q134" s="47"/>
      <c r="R134" s="47"/>
      <c r="S134" s="47"/>
      <c r="T134" s="95"/>
      <c r="AT134" s="24" t="s">
        <v>143</v>
      </c>
      <c r="AU134" s="24" t="s">
        <v>82</v>
      </c>
    </row>
    <row r="135" s="12" customFormat="1">
      <c r="B135" s="250"/>
      <c r="C135" s="251"/>
      <c r="D135" s="247" t="s">
        <v>156</v>
      </c>
      <c r="E135" s="252" t="s">
        <v>21</v>
      </c>
      <c r="F135" s="253" t="s">
        <v>484</v>
      </c>
      <c r="G135" s="251"/>
      <c r="H135" s="252" t="s">
        <v>21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AT135" s="259" t="s">
        <v>156</v>
      </c>
      <c r="AU135" s="259" t="s">
        <v>82</v>
      </c>
      <c r="AV135" s="12" t="s">
        <v>80</v>
      </c>
      <c r="AW135" s="12" t="s">
        <v>36</v>
      </c>
      <c r="AX135" s="12" t="s">
        <v>73</v>
      </c>
      <c r="AY135" s="259" t="s">
        <v>133</v>
      </c>
    </row>
    <row r="136" s="13" customFormat="1">
      <c r="B136" s="260"/>
      <c r="C136" s="261"/>
      <c r="D136" s="247" t="s">
        <v>156</v>
      </c>
      <c r="E136" s="262" t="s">
        <v>21</v>
      </c>
      <c r="F136" s="263" t="s">
        <v>485</v>
      </c>
      <c r="G136" s="261"/>
      <c r="H136" s="264">
        <v>243.5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AT136" s="270" t="s">
        <v>156</v>
      </c>
      <c r="AU136" s="270" t="s">
        <v>82</v>
      </c>
      <c r="AV136" s="13" t="s">
        <v>82</v>
      </c>
      <c r="AW136" s="13" t="s">
        <v>36</v>
      </c>
      <c r="AX136" s="13" t="s">
        <v>73</v>
      </c>
      <c r="AY136" s="270" t="s">
        <v>133</v>
      </c>
    </row>
    <row r="137" s="14" customFormat="1">
      <c r="B137" s="271"/>
      <c r="C137" s="272"/>
      <c r="D137" s="247" t="s">
        <v>156</v>
      </c>
      <c r="E137" s="273" t="s">
        <v>21</v>
      </c>
      <c r="F137" s="274" t="s">
        <v>159</v>
      </c>
      <c r="G137" s="272"/>
      <c r="H137" s="275">
        <v>243.5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AT137" s="281" t="s">
        <v>156</v>
      </c>
      <c r="AU137" s="281" t="s">
        <v>82</v>
      </c>
      <c r="AV137" s="14" t="s">
        <v>141</v>
      </c>
      <c r="AW137" s="14" t="s">
        <v>36</v>
      </c>
      <c r="AX137" s="14" t="s">
        <v>80</v>
      </c>
      <c r="AY137" s="281" t="s">
        <v>133</v>
      </c>
    </row>
    <row r="138" s="1" customFormat="1" ht="38.25" customHeight="1">
      <c r="B138" s="46"/>
      <c r="C138" s="235" t="s">
        <v>200</v>
      </c>
      <c r="D138" s="235" t="s">
        <v>136</v>
      </c>
      <c r="E138" s="236" t="s">
        <v>486</v>
      </c>
      <c r="F138" s="237" t="s">
        <v>487</v>
      </c>
      <c r="G138" s="238" t="s">
        <v>231</v>
      </c>
      <c r="H138" s="239">
        <v>243.5</v>
      </c>
      <c r="I138" s="240"/>
      <c r="J138" s="241">
        <f>ROUND(I138*H138,2)</f>
        <v>0</v>
      </c>
      <c r="K138" s="237" t="s">
        <v>140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141</v>
      </c>
      <c r="AT138" s="24" t="s">
        <v>136</v>
      </c>
      <c r="AU138" s="24" t="s">
        <v>82</v>
      </c>
      <c r="AY138" s="24" t="s">
        <v>133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141</v>
      </c>
      <c r="BK138" s="246">
        <f>ROUND(I138*H138,2)</f>
        <v>0</v>
      </c>
      <c r="BL138" s="24" t="s">
        <v>141</v>
      </c>
      <c r="BM138" s="24" t="s">
        <v>488</v>
      </c>
    </row>
    <row r="139" s="1" customFormat="1">
      <c r="B139" s="46"/>
      <c r="C139" s="74"/>
      <c r="D139" s="247" t="s">
        <v>143</v>
      </c>
      <c r="E139" s="74"/>
      <c r="F139" s="248" t="s">
        <v>489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143</v>
      </c>
      <c r="AU139" s="24" t="s">
        <v>82</v>
      </c>
    </row>
    <row r="140" s="12" customFormat="1">
      <c r="B140" s="250"/>
      <c r="C140" s="251"/>
      <c r="D140" s="247" t="s">
        <v>156</v>
      </c>
      <c r="E140" s="252" t="s">
        <v>21</v>
      </c>
      <c r="F140" s="253" t="s">
        <v>484</v>
      </c>
      <c r="G140" s="251"/>
      <c r="H140" s="252" t="s">
        <v>21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AT140" s="259" t="s">
        <v>156</v>
      </c>
      <c r="AU140" s="259" t="s">
        <v>82</v>
      </c>
      <c r="AV140" s="12" t="s">
        <v>80</v>
      </c>
      <c r="AW140" s="12" t="s">
        <v>36</v>
      </c>
      <c r="AX140" s="12" t="s">
        <v>73</v>
      </c>
      <c r="AY140" s="259" t="s">
        <v>133</v>
      </c>
    </row>
    <row r="141" s="13" customFormat="1">
      <c r="B141" s="260"/>
      <c r="C141" s="261"/>
      <c r="D141" s="247" t="s">
        <v>156</v>
      </c>
      <c r="E141" s="262" t="s">
        <v>21</v>
      </c>
      <c r="F141" s="263" t="s">
        <v>485</v>
      </c>
      <c r="G141" s="261"/>
      <c r="H141" s="264">
        <v>243.5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AT141" s="270" t="s">
        <v>156</v>
      </c>
      <c r="AU141" s="270" t="s">
        <v>82</v>
      </c>
      <c r="AV141" s="13" t="s">
        <v>82</v>
      </c>
      <c r="AW141" s="13" t="s">
        <v>36</v>
      </c>
      <c r="AX141" s="13" t="s">
        <v>73</v>
      </c>
      <c r="AY141" s="270" t="s">
        <v>133</v>
      </c>
    </row>
    <row r="142" s="14" customFormat="1">
      <c r="B142" s="271"/>
      <c r="C142" s="272"/>
      <c r="D142" s="247" t="s">
        <v>156</v>
      </c>
      <c r="E142" s="273" t="s">
        <v>21</v>
      </c>
      <c r="F142" s="274" t="s">
        <v>159</v>
      </c>
      <c r="G142" s="272"/>
      <c r="H142" s="275">
        <v>243.5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AT142" s="281" t="s">
        <v>156</v>
      </c>
      <c r="AU142" s="281" t="s">
        <v>82</v>
      </c>
      <c r="AV142" s="14" t="s">
        <v>141</v>
      </c>
      <c r="AW142" s="14" t="s">
        <v>36</v>
      </c>
      <c r="AX142" s="14" t="s">
        <v>80</v>
      </c>
      <c r="AY142" s="281" t="s">
        <v>133</v>
      </c>
    </row>
    <row r="143" s="1" customFormat="1" ht="38.25" customHeight="1">
      <c r="B143" s="46"/>
      <c r="C143" s="235" t="s">
        <v>205</v>
      </c>
      <c r="D143" s="235" t="s">
        <v>136</v>
      </c>
      <c r="E143" s="236" t="s">
        <v>270</v>
      </c>
      <c r="F143" s="237" t="s">
        <v>271</v>
      </c>
      <c r="G143" s="238" t="s">
        <v>231</v>
      </c>
      <c r="H143" s="239">
        <v>50</v>
      </c>
      <c r="I143" s="240"/>
      <c r="J143" s="241">
        <f>ROUND(I143*H143,2)</f>
        <v>0</v>
      </c>
      <c r="K143" s="237" t="s">
        <v>140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141</v>
      </c>
      <c r="AT143" s="24" t="s">
        <v>136</v>
      </c>
      <c r="AU143" s="24" t="s">
        <v>82</v>
      </c>
      <c r="AY143" s="24" t="s">
        <v>133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141</v>
      </c>
      <c r="BK143" s="246">
        <f>ROUND(I143*H143,2)</f>
        <v>0</v>
      </c>
      <c r="BL143" s="24" t="s">
        <v>141</v>
      </c>
      <c r="BM143" s="24" t="s">
        <v>272</v>
      </c>
    </row>
    <row r="144" s="1" customFormat="1">
      <c r="B144" s="46"/>
      <c r="C144" s="74"/>
      <c r="D144" s="247" t="s">
        <v>143</v>
      </c>
      <c r="E144" s="74"/>
      <c r="F144" s="248" t="s">
        <v>273</v>
      </c>
      <c r="G144" s="74"/>
      <c r="H144" s="74"/>
      <c r="I144" s="203"/>
      <c r="J144" s="74"/>
      <c r="K144" s="74"/>
      <c r="L144" s="72"/>
      <c r="M144" s="249"/>
      <c r="N144" s="47"/>
      <c r="O144" s="47"/>
      <c r="P144" s="47"/>
      <c r="Q144" s="47"/>
      <c r="R144" s="47"/>
      <c r="S144" s="47"/>
      <c r="T144" s="95"/>
      <c r="AT144" s="24" t="s">
        <v>143</v>
      </c>
      <c r="AU144" s="24" t="s">
        <v>82</v>
      </c>
    </row>
    <row r="145" s="1" customFormat="1" ht="38.25" customHeight="1">
      <c r="B145" s="46"/>
      <c r="C145" s="235" t="s">
        <v>213</v>
      </c>
      <c r="D145" s="235" t="s">
        <v>136</v>
      </c>
      <c r="E145" s="236" t="s">
        <v>275</v>
      </c>
      <c r="F145" s="237" t="s">
        <v>276</v>
      </c>
      <c r="G145" s="238" t="s">
        <v>177</v>
      </c>
      <c r="H145" s="239">
        <v>12.5</v>
      </c>
      <c r="I145" s="240"/>
      <c r="J145" s="241">
        <f>ROUND(I145*H145,2)</f>
        <v>0</v>
      </c>
      <c r="K145" s="237" t="s">
        <v>140</v>
      </c>
      <c r="L145" s="72"/>
      <c r="M145" s="242" t="s">
        <v>21</v>
      </c>
      <c r="N145" s="243" t="s">
        <v>46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141</v>
      </c>
      <c r="AT145" s="24" t="s">
        <v>136</v>
      </c>
      <c r="AU145" s="24" t="s">
        <v>82</v>
      </c>
      <c r="AY145" s="24" t="s">
        <v>133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141</v>
      </c>
      <c r="BK145" s="246">
        <f>ROUND(I145*H145,2)</f>
        <v>0</v>
      </c>
      <c r="BL145" s="24" t="s">
        <v>141</v>
      </c>
      <c r="BM145" s="24" t="s">
        <v>277</v>
      </c>
    </row>
    <row r="146" s="1" customFormat="1">
      <c r="B146" s="46"/>
      <c r="C146" s="74"/>
      <c r="D146" s="247" t="s">
        <v>143</v>
      </c>
      <c r="E146" s="74"/>
      <c r="F146" s="248" t="s">
        <v>278</v>
      </c>
      <c r="G146" s="74"/>
      <c r="H146" s="74"/>
      <c r="I146" s="203"/>
      <c r="J146" s="74"/>
      <c r="K146" s="74"/>
      <c r="L146" s="72"/>
      <c r="M146" s="249"/>
      <c r="N146" s="47"/>
      <c r="O146" s="47"/>
      <c r="P146" s="47"/>
      <c r="Q146" s="47"/>
      <c r="R146" s="47"/>
      <c r="S146" s="47"/>
      <c r="T146" s="95"/>
      <c r="AT146" s="24" t="s">
        <v>143</v>
      </c>
      <c r="AU146" s="24" t="s">
        <v>82</v>
      </c>
    </row>
    <row r="147" s="1" customFormat="1">
      <c r="B147" s="46"/>
      <c r="C147" s="74"/>
      <c r="D147" s="247" t="s">
        <v>145</v>
      </c>
      <c r="E147" s="74"/>
      <c r="F147" s="248" t="s">
        <v>279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145</v>
      </c>
      <c r="AU147" s="24" t="s">
        <v>82</v>
      </c>
    </row>
    <row r="148" s="13" customFormat="1">
      <c r="B148" s="260"/>
      <c r="C148" s="261"/>
      <c r="D148" s="247" t="s">
        <v>156</v>
      </c>
      <c r="E148" s="262" t="s">
        <v>21</v>
      </c>
      <c r="F148" s="263" t="s">
        <v>280</v>
      </c>
      <c r="G148" s="261"/>
      <c r="H148" s="264">
        <v>12.5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AT148" s="270" t="s">
        <v>156</v>
      </c>
      <c r="AU148" s="270" t="s">
        <v>82</v>
      </c>
      <c r="AV148" s="13" t="s">
        <v>82</v>
      </c>
      <c r="AW148" s="13" t="s">
        <v>36</v>
      </c>
      <c r="AX148" s="13" t="s">
        <v>73</v>
      </c>
      <c r="AY148" s="270" t="s">
        <v>133</v>
      </c>
    </row>
    <row r="149" s="14" customFormat="1">
      <c r="B149" s="271"/>
      <c r="C149" s="272"/>
      <c r="D149" s="247" t="s">
        <v>156</v>
      </c>
      <c r="E149" s="273" t="s">
        <v>21</v>
      </c>
      <c r="F149" s="274" t="s">
        <v>159</v>
      </c>
      <c r="G149" s="272"/>
      <c r="H149" s="275">
        <v>12.5</v>
      </c>
      <c r="I149" s="276"/>
      <c r="J149" s="272"/>
      <c r="K149" s="272"/>
      <c r="L149" s="277"/>
      <c r="M149" s="278"/>
      <c r="N149" s="279"/>
      <c r="O149" s="279"/>
      <c r="P149" s="279"/>
      <c r="Q149" s="279"/>
      <c r="R149" s="279"/>
      <c r="S149" s="279"/>
      <c r="T149" s="280"/>
      <c r="AT149" s="281" t="s">
        <v>156</v>
      </c>
      <c r="AU149" s="281" t="s">
        <v>82</v>
      </c>
      <c r="AV149" s="14" t="s">
        <v>141</v>
      </c>
      <c r="AW149" s="14" t="s">
        <v>36</v>
      </c>
      <c r="AX149" s="14" t="s">
        <v>80</v>
      </c>
      <c r="AY149" s="281" t="s">
        <v>133</v>
      </c>
    </row>
    <row r="150" s="1" customFormat="1" ht="38.25" customHeight="1">
      <c r="B150" s="46"/>
      <c r="C150" s="235" t="s">
        <v>221</v>
      </c>
      <c r="D150" s="235" t="s">
        <v>136</v>
      </c>
      <c r="E150" s="236" t="s">
        <v>490</v>
      </c>
      <c r="F150" s="237" t="s">
        <v>491</v>
      </c>
      <c r="G150" s="238" t="s">
        <v>153</v>
      </c>
      <c r="H150" s="239">
        <v>909</v>
      </c>
      <c r="I150" s="240"/>
      <c r="J150" s="241">
        <f>ROUND(I150*H150,2)</f>
        <v>0</v>
      </c>
      <c r="K150" s="237" t="s">
        <v>140</v>
      </c>
      <c r="L150" s="72"/>
      <c r="M150" s="242" t="s">
        <v>21</v>
      </c>
      <c r="N150" s="243" t="s">
        <v>46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141</v>
      </c>
      <c r="AT150" s="24" t="s">
        <v>136</v>
      </c>
      <c r="AU150" s="24" t="s">
        <v>82</v>
      </c>
      <c r="AY150" s="24" t="s">
        <v>133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141</v>
      </c>
      <c r="BK150" s="246">
        <f>ROUND(I150*H150,2)</f>
        <v>0</v>
      </c>
      <c r="BL150" s="24" t="s">
        <v>141</v>
      </c>
      <c r="BM150" s="24" t="s">
        <v>492</v>
      </c>
    </row>
    <row r="151" s="1" customFormat="1">
      <c r="B151" s="46"/>
      <c r="C151" s="74"/>
      <c r="D151" s="247" t="s">
        <v>143</v>
      </c>
      <c r="E151" s="74"/>
      <c r="F151" s="248" t="s">
        <v>493</v>
      </c>
      <c r="G151" s="74"/>
      <c r="H151" s="74"/>
      <c r="I151" s="203"/>
      <c r="J151" s="74"/>
      <c r="K151" s="74"/>
      <c r="L151" s="72"/>
      <c r="M151" s="249"/>
      <c r="N151" s="47"/>
      <c r="O151" s="47"/>
      <c r="P151" s="47"/>
      <c r="Q151" s="47"/>
      <c r="R151" s="47"/>
      <c r="S151" s="47"/>
      <c r="T151" s="95"/>
      <c r="AT151" s="24" t="s">
        <v>143</v>
      </c>
      <c r="AU151" s="24" t="s">
        <v>82</v>
      </c>
    </row>
    <row r="152" s="1" customFormat="1">
      <c r="B152" s="46"/>
      <c r="C152" s="74"/>
      <c r="D152" s="247" t="s">
        <v>145</v>
      </c>
      <c r="E152" s="74"/>
      <c r="F152" s="248" t="s">
        <v>494</v>
      </c>
      <c r="G152" s="74"/>
      <c r="H152" s="74"/>
      <c r="I152" s="203"/>
      <c r="J152" s="74"/>
      <c r="K152" s="74"/>
      <c r="L152" s="72"/>
      <c r="M152" s="249"/>
      <c r="N152" s="47"/>
      <c r="O152" s="47"/>
      <c r="P152" s="47"/>
      <c r="Q152" s="47"/>
      <c r="R152" s="47"/>
      <c r="S152" s="47"/>
      <c r="T152" s="95"/>
      <c r="AT152" s="24" t="s">
        <v>145</v>
      </c>
      <c r="AU152" s="24" t="s">
        <v>82</v>
      </c>
    </row>
    <row r="153" s="13" customFormat="1">
      <c r="B153" s="260"/>
      <c r="C153" s="261"/>
      <c r="D153" s="247" t="s">
        <v>156</v>
      </c>
      <c r="E153" s="262" t="s">
        <v>21</v>
      </c>
      <c r="F153" s="263" t="s">
        <v>495</v>
      </c>
      <c r="G153" s="261"/>
      <c r="H153" s="264">
        <v>408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156</v>
      </c>
      <c r="AU153" s="270" t="s">
        <v>82</v>
      </c>
      <c r="AV153" s="13" t="s">
        <v>82</v>
      </c>
      <c r="AW153" s="13" t="s">
        <v>36</v>
      </c>
      <c r="AX153" s="13" t="s">
        <v>73</v>
      </c>
      <c r="AY153" s="270" t="s">
        <v>133</v>
      </c>
    </row>
    <row r="154" s="13" customFormat="1">
      <c r="B154" s="260"/>
      <c r="C154" s="261"/>
      <c r="D154" s="247" t="s">
        <v>156</v>
      </c>
      <c r="E154" s="262" t="s">
        <v>21</v>
      </c>
      <c r="F154" s="263" t="s">
        <v>496</v>
      </c>
      <c r="G154" s="261"/>
      <c r="H154" s="264">
        <v>501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AT154" s="270" t="s">
        <v>156</v>
      </c>
      <c r="AU154" s="270" t="s">
        <v>82</v>
      </c>
      <c r="AV154" s="13" t="s">
        <v>82</v>
      </c>
      <c r="AW154" s="13" t="s">
        <v>36</v>
      </c>
      <c r="AX154" s="13" t="s">
        <v>73</v>
      </c>
      <c r="AY154" s="270" t="s">
        <v>133</v>
      </c>
    </row>
    <row r="155" s="14" customFormat="1">
      <c r="B155" s="271"/>
      <c r="C155" s="272"/>
      <c r="D155" s="247" t="s">
        <v>156</v>
      </c>
      <c r="E155" s="273" t="s">
        <v>21</v>
      </c>
      <c r="F155" s="274" t="s">
        <v>159</v>
      </c>
      <c r="G155" s="272"/>
      <c r="H155" s="275">
        <v>909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AT155" s="281" t="s">
        <v>156</v>
      </c>
      <c r="AU155" s="281" t="s">
        <v>82</v>
      </c>
      <c r="AV155" s="14" t="s">
        <v>141</v>
      </c>
      <c r="AW155" s="14" t="s">
        <v>36</v>
      </c>
      <c r="AX155" s="14" t="s">
        <v>80</v>
      </c>
      <c r="AY155" s="281" t="s">
        <v>133</v>
      </c>
    </row>
    <row r="156" s="1" customFormat="1" ht="38.25" customHeight="1">
      <c r="B156" s="46"/>
      <c r="C156" s="235" t="s">
        <v>228</v>
      </c>
      <c r="D156" s="235" t="s">
        <v>136</v>
      </c>
      <c r="E156" s="236" t="s">
        <v>281</v>
      </c>
      <c r="F156" s="237" t="s">
        <v>282</v>
      </c>
      <c r="G156" s="238" t="s">
        <v>283</v>
      </c>
      <c r="H156" s="239">
        <v>3</v>
      </c>
      <c r="I156" s="240"/>
      <c r="J156" s="241">
        <f>ROUND(I156*H156,2)</f>
        <v>0</v>
      </c>
      <c r="K156" s="237" t="s">
        <v>140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141</v>
      </c>
      <c r="AT156" s="24" t="s">
        <v>136</v>
      </c>
      <c r="AU156" s="24" t="s">
        <v>82</v>
      </c>
      <c r="AY156" s="24" t="s">
        <v>133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141</v>
      </c>
      <c r="BK156" s="246">
        <f>ROUND(I156*H156,2)</f>
        <v>0</v>
      </c>
      <c r="BL156" s="24" t="s">
        <v>141</v>
      </c>
      <c r="BM156" s="24" t="s">
        <v>497</v>
      </c>
    </row>
    <row r="157" s="1" customFormat="1">
      <c r="B157" s="46"/>
      <c r="C157" s="74"/>
      <c r="D157" s="247" t="s">
        <v>143</v>
      </c>
      <c r="E157" s="74"/>
      <c r="F157" s="248" t="s">
        <v>285</v>
      </c>
      <c r="G157" s="74"/>
      <c r="H157" s="74"/>
      <c r="I157" s="203"/>
      <c r="J157" s="74"/>
      <c r="K157" s="74"/>
      <c r="L157" s="72"/>
      <c r="M157" s="249"/>
      <c r="N157" s="47"/>
      <c r="O157" s="47"/>
      <c r="P157" s="47"/>
      <c r="Q157" s="47"/>
      <c r="R157" s="47"/>
      <c r="S157" s="47"/>
      <c r="T157" s="95"/>
      <c r="AT157" s="24" t="s">
        <v>143</v>
      </c>
      <c r="AU157" s="24" t="s">
        <v>82</v>
      </c>
    </row>
    <row r="158" s="1" customFormat="1">
      <c r="B158" s="46"/>
      <c r="C158" s="74"/>
      <c r="D158" s="247" t="s">
        <v>145</v>
      </c>
      <c r="E158" s="74"/>
      <c r="F158" s="248" t="s">
        <v>498</v>
      </c>
      <c r="G158" s="74"/>
      <c r="H158" s="74"/>
      <c r="I158" s="203"/>
      <c r="J158" s="74"/>
      <c r="K158" s="74"/>
      <c r="L158" s="72"/>
      <c r="M158" s="249"/>
      <c r="N158" s="47"/>
      <c r="O158" s="47"/>
      <c r="P158" s="47"/>
      <c r="Q158" s="47"/>
      <c r="R158" s="47"/>
      <c r="S158" s="47"/>
      <c r="T158" s="95"/>
      <c r="AT158" s="24" t="s">
        <v>145</v>
      </c>
      <c r="AU158" s="24" t="s">
        <v>82</v>
      </c>
    </row>
    <row r="159" s="11" customFormat="1" ht="37.44" customHeight="1">
      <c r="B159" s="219"/>
      <c r="C159" s="220"/>
      <c r="D159" s="221" t="s">
        <v>72</v>
      </c>
      <c r="E159" s="222" t="s">
        <v>287</v>
      </c>
      <c r="F159" s="222" t="s">
        <v>288</v>
      </c>
      <c r="G159" s="220"/>
      <c r="H159" s="220"/>
      <c r="I159" s="223"/>
      <c r="J159" s="224">
        <f>BK159</f>
        <v>0</v>
      </c>
      <c r="K159" s="220"/>
      <c r="L159" s="225"/>
      <c r="M159" s="226"/>
      <c r="N159" s="227"/>
      <c r="O159" s="227"/>
      <c r="P159" s="228">
        <f>SUM(P160:P238)</f>
        <v>0</v>
      </c>
      <c r="Q159" s="227"/>
      <c r="R159" s="228">
        <f>SUM(R160:R238)</f>
        <v>807765.46200000006</v>
      </c>
      <c r="S159" s="227"/>
      <c r="T159" s="229">
        <f>SUM(T160:T238)</f>
        <v>0</v>
      </c>
      <c r="AR159" s="230" t="s">
        <v>141</v>
      </c>
      <c r="AT159" s="231" t="s">
        <v>72</v>
      </c>
      <c r="AU159" s="231" t="s">
        <v>73</v>
      </c>
      <c r="AY159" s="230" t="s">
        <v>133</v>
      </c>
      <c r="BK159" s="232">
        <f>SUM(BK160:BK238)</f>
        <v>0</v>
      </c>
    </row>
    <row r="160" s="1" customFormat="1" ht="127.5" customHeight="1">
      <c r="B160" s="46"/>
      <c r="C160" s="235" t="s">
        <v>236</v>
      </c>
      <c r="D160" s="235" t="s">
        <v>136</v>
      </c>
      <c r="E160" s="236" t="s">
        <v>297</v>
      </c>
      <c r="F160" s="237" t="s">
        <v>298</v>
      </c>
      <c r="G160" s="238" t="s">
        <v>283</v>
      </c>
      <c r="H160" s="239">
        <v>746.46000000000004</v>
      </c>
      <c r="I160" s="240"/>
      <c r="J160" s="241">
        <f>ROUND(I160*H160,2)</f>
        <v>0</v>
      </c>
      <c r="K160" s="237" t="s">
        <v>140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292</v>
      </c>
      <c r="AT160" s="24" t="s">
        <v>136</v>
      </c>
      <c r="AU160" s="24" t="s">
        <v>80</v>
      </c>
      <c r="AY160" s="24" t="s">
        <v>133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141</v>
      </c>
      <c r="BK160" s="246">
        <f>ROUND(I160*H160,2)</f>
        <v>0</v>
      </c>
      <c r="BL160" s="24" t="s">
        <v>292</v>
      </c>
      <c r="BM160" s="24" t="s">
        <v>299</v>
      </c>
    </row>
    <row r="161" s="1" customFormat="1">
      <c r="B161" s="46"/>
      <c r="C161" s="74"/>
      <c r="D161" s="247" t="s">
        <v>143</v>
      </c>
      <c r="E161" s="74"/>
      <c r="F161" s="248" t="s">
        <v>294</v>
      </c>
      <c r="G161" s="74"/>
      <c r="H161" s="74"/>
      <c r="I161" s="203"/>
      <c r="J161" s="74"/>
      <c r="K161" s="74"/>
      <c r="L161" s="72"/>
      <c r="M161" s="249"/>
      <c r="N161" s="47"/>
      <c r="O161" s="47"/>
      <c r="P161" s="47"/>
      <c r="Q161" s="47"/>
      <c r="R161" s="47"/>
      <c r="S161" s="47"/>
      <c r="T161" s="95"/>
      <c r="AT161" s="24" t="s">
        <v>143</v>
      </c>
      <c r="AU161" s="24" t="s">
        <v>80</v>
      </c>
    </row>
    <row r="162" s="1" customFormat="1">
      <c r="B162" s="46"/>
      <c r="C162" s="74"/>
      <c r="D162" s="247" t="s">
        <v>145</v>
      </c>
      <c r="E162" s="74"/>
      <c r="F162" s="248" t="s">
        <v>300</v>
      </c>
      <c r="G162" s="74"/>
      <c r="H162" s="74"/>
      <c r="I162" s="203"/>
      <c r="J162" s="74"/>
      <c r="K162" s="74"/>
      <c r="L162" s="72"/>
      <c r="M162" s="249"/>
      <c r="N162" s="47"/>
      <c r="O162" s="47"/>
      <c r="P162" s="47"/>
      <c r="Q162" s="47"/>
      <c r="R162" s="47"/>
      <c r="S162" s="47"/>
      <c r="T162" s="95"/>
      <c r="AT162" s="24" t="s">
        <v>145</v>
      </c>
      <c r="AU162" s="24" t="s">
        <v>80</v>
      </c>
    </row>
    <row r="163" s="12" customFormat="1">
      <c r="B163" s="250"/>
      <c r="C163" s="251"/>
      <c r="D163" s="247" t="s">
        <v>156</v>
      </c>
      <c r="E163" s="252" t="s">
        <v>21</v>
      </c>
      <c r="F163" s="253" t="s">
        <v>499</v>
      </c>
      <c r="G163" s="251"/>
      <c r="H163" s="252" t="s">
        <v>21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AT163" s="259" t="s">
        <v>156</v>
      </c>
      <c r="AU163" s="259" t="s">
        <v>80</v>
      </c>
      <c r="AV163" s="12" t="s">
        <v>80</v>
      </c>
      <c r="AW163" s="12" t="s">
        <v>36</v>
      </c>
      <c r="AX163" s="12" t="s">
        <v>73</v>
      </c>
      <c r="AY163" s="259" t="s">
        <v>133</v>
      </c>
    </row>
    <row r="164" s="13" customFormat="1">
      <c r="B164" s="260"/>
      <c r="C164" s="261"/>
      <c r="D164" s="247" t="s">
        <v>156</v>
      </c>
      <c r="E164" s="262" t="s">
        <v>21</v>
      </c>
      <c r="F164" s="263" t="s">
        <v>500</v>
      </c>
      <c r="G164" s="261"/>
      <c r="H164" s="264">
        <v>889.20000000000005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AT164" s="270" t="s">
        <v>156</v>
      </c>
      <c r="AU164" s="270" t="s">
        <v>80</v>
      </c>
      <c r="AV164" s="13" t="s">
        <v>82</v>
      </c>
      <c r="AW164" s="13" t="s">
        <v>36</v>
      </c>
      <c r="AX164" s="13" t="s">
        <v>73</v>
      </c>
      <c r="AY164" s="270" t="s">
        <v>133</v>
      </c>
    </row>
    <row r="165" s="12" customFormat="1">
      <c r="B165" s="250"/>
      <c r="C165" s="251"/>
      <c r="D165" s="247" t="s">
        <v>156</v>
      </c>
      <c r="E165" s="252" t="s">
        <v>21</v>
      </c>
      <c r="F165" s="253" t="s">
        <v>501</v>
      </c>
      <c r="G165" s="251"/>
      <c r="H165" s="252" t="s">
        <v>21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AT165" s="259" t="s">
        <v>156</v>
      </c>
      <c r="AU165" s="259" t="s">
        <v>80</v>
      </c>
      <c r="AV165" s="12" t="s">
        <v>80</v>
      </c>
      <c r="AW165" s="12" t="s">
        <v>36</v>
      </c>
      <c r="AX165" s="12" t="s">
        <v>73</v>
      </c>
      <c r="AY165" s="259" t="s">
        <v>133</v>
      </c>
    </row>
    <row r="166" s="13" customFormat="1">
      <c r="B166" s="260"/>
      <c r="C166" s="261"/>
      <c r="D166" s="247" t="s">
        <v>156</v>
      </c>
      <c r="E166" s="262" t="s">
        <v>21</v>
      </c>
      <c r="F166" s="263" t="s">
        <v>502</v>
      </c>
      <c r="G166" s="261"/>
      <c r="H166" s="264">
        <v>-327.24000000000001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AT166" s="270" t="s">
        <v>156</v>
      </c>
      <c r="AU166" s="270" t="s">
        <v>80</v>
      </c>
      <c r="AV166" s="13" t="s">
        <v>82</v>
      </c>
      <c r="AW166" s="13" t="s">
        <v>36</v>
      </c>
      <c r="AX166" s="13" t="s">
        <v>73</v>
      </c>
      <c r="AY166" s="270" t="s">
        <v>133</v>
      </c>
    </row>
    <row r="167" s="12" customFormat="1">
      <c r="B167" s="250"/>
      <c r="C167" s="251"/>
      <c r="D167" s="247" t="s">
        <v>156</v>
      </c>
      <c r="E167" s="252" t="s">
        <v>21</v>
      </c>
      <c r="F167" s="253" t="s">
        <v>448</v>
      </c>
      <c r="G167" s="251"/>
      <c r="H167" s="252" t="s">
        <v>21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AT167" s="259" t="s">
        <v>156</v>
      </c>
      <c r="AU167" s="259" t="s">
        <v>80</v>
      </c>
      <c r="AV167" s="12" t="s">
        <v>80</v>
      </c>
      <c r="AW167" s="12" t="s">
        <v>36</v>
      </c>
      <c r="AX167" s="12" t="s">
        <v>73</v>
      </c>
      <c r="AY167" s="259" t="s">
        <v>133</v>
      </c>
    </row>
    <row r="168" s="13" customFormat="1">
      <c r="B168" s="260"/>
      <c r="C168" s="261"/>
      <c r="D168" s="247" t="s">
        <v>156</v>
      </c>
      <c r="E168" s="262" t="s">
        <v>21</v>
      </c>
      <c r="F168" s="263" t="s">
        <v>503</v>
      </c>
      <c r="G168" s="261"/>
      <c r="H168" s="264">
        <v>184.5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AT168" s="270" t="s">
        <v>156</v>
      </c>
      <c r="AU168" s="270" t="s">
        <v>80</v>
      </c>
      <c r="AV168" s="13" t="s">
        <v>82</v>
      </c>
      <c r="AW168" s="13" t="s">
        <v>36</v>
      </c>
      <c r="AX168" s="13" t="s">
        <v>73</v>
      </c>
      <c r="AY168" s="270" t="s">
        <v>133</v>
      </c>
    </row>
    <row r="169" s="14" customFormat="1">
      <c r="B169" s="271"/>
      <c r="C169" s="272"/>
      <c r="D169" s="247" t="s">
        <v>156</v>
      </c>
      <c r="E169" s="273" t="s">
        <v>21</v>
      </c>
      <c r="F169" s="274" t="s">
        <v>159</v>
      </c>
      <c r="G169" s="272"/>
      <c r="H169" s="275">
        <v>746.46000000000004</v>
      </c>
      <c r="I169" s="276"/>
      <c r="J169" s="272"/>
      <c r="K169" s="272"/>
      <c r="L169" s="277"/>
      <c r="M169" s="278"/>
      <c r="N169" s="279"/>
      <c r="O169" s="279"/>
      <c r="P169" s="279"/>
      <c r="Q169" s="279"/>
      <c r="R169" s="279"/>
      <c r="S169" s="279"/>
      <c r="T169" s="280"/>
      <c r="AT169" s="281" t="s">
        <v>156</v>
      </c>
      <c r="AU169" s="281" t="s">
        <v>80</v>
      </c>
      <c r="AV169" s="14" t="s">
        <v>141</v>
      </c>
      <c r="AW169" s="14" t="s">
        <v>36</v>
      </c>
      <c r="AX169" s="14" t="s">
        <v>80</v>
      </c>
      <c r="AY169" s="281" t="s">
        <v>133</v>
      </c>
    </row>
    <row r="170" s="1" customFormat="1" ht="140.25" customHeight="1">
      <c r="B170" s="46"/>
      <c r="C170" s="235" t="s">
        <v>10</v>
      </c>
      <c r="D170" s="235" t="s">
        <v>136</v>
      </c>
      <c r="E170" s="236" t="s">
        <v>450</v>
      </c>
      <c r="F170" s="237" t="s">
        <v>451</v>
      </c>
      <c r="G170" s="238" t="s">
        <v>283</v>
      </c>
      <c r="H170" s="239">
        <v>227.856</v>
      </c>
      <c r="I170" s="240"/>
      <c r="J170" s="241">
        <f>ROUND(I170*H170,2)</f>
        <v>0</v>
      </c>
      <c r="K170" s="237" t="s">
        <v>140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292</v>
      </c>
      <c r="AT170" s="24" t="s">
        <v>136</v>
      </c>
      <c r="AU170" s="24" t="s">
        <v>80</v>
      </c>
      <c r="AY170" s="24" t="s">
        <v>133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141</v>
      </c>
      <c r="BK170" s="246">
        <f>ROUND(I170*H170,2)</f>
        <v>0</v>
      </c>
      <c r="BL170" s="24" t="s">
        <v>292</v>
      </c>
      <c r="BM170" s="24" t="s">
        <v>452</v>
      </c>
    </row>
    <row r="171" s="1" customFormat="1">
      <c r="B171" s="46"/>
      <c r="C171" s="74"/>
      <c r="D171" s="247" t="s">
        <v>143</v>
      </c>
      <c r="E171" s="74"/>
      <c r="F171" s="248" t="s">
        <v>294</v>
      </c>
      <c r="G171" s="74"/>
      <c r="H171" s="74"/>
      <c r="I171" s="203"/>
      <c r="J171" s="74"/>
      <c r="K171" s="74"/>
      <c r="L171" s="72"/>
      <c r="M171" s="249"/>
      <c r="N171" s="47"/>
      <c r="O171" s="47"/>
      <c r="P171" s="47"/>
      <c r="Q171" s="47"/>
      <c r="R171" s="47"/>
      <c r="S171" s="47"/>
      <c r="T171" s="95"/>
      <c r="AT171" s="24" t="s">
        <v>143</v>
      </c>
      <c r="AU171" s="24" t="s">
        <v>80</v>
      </c>
    </row>
    <row r="172" s="12" customFormat="1">
      <c r="B172" s="250"/>
      <c r="C172" s="251"/>
      <c r="D172" s="247" t="s">
        <v>156</v>
      </c>
      <c r="E172" s="252" t="s">
        <v>21</v>
      </c>
      <c r="F172" s="253" t="s">
        <v>312</v>
      </c>
      <c r="G172" s="251"/>
      <c r="H172" s="252" t="s">
        <v>21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AT172" s="259" t="s">
        <v>156</v>
      </c>
      <c r="AU172" s="259" t="s">
        <v>80</v>
      </c>
      <c r="AV172" s="12" t="s">
        <v>80</v>
      </c>
      <c r="AW172" s="12" t="s">
        <v>36</v>
      </c>
      <c r="AX172" s="12" t="s">
        <v>73</v>
      </c>
      <c r="AY172" s="259" t="s">
        <v>133</v>
      </c>
    </row>
    <row r="173" s="13" customFormat="1">
      <c r="B173" s="260"/>
      <c r="C173" s="261"/>
      <c r="D173" s="247" t="s">
        <v>156</v>
      </c>
      <c r="E173" s="262" t="s">
        <v>21</v>
      </c>
      <c r="F173" s="263" t="s">
        <v>504</v>
      </c>
      <c r="G173" s="261"/>
      <c r="H173" s="264">
        <v>227.856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AT173" s="270" t="s">
        <v>156</v>
      </c>
      <c r="AU173" s="270" t="s">
        <v>80</v>
      </c>
      <c r="AV173" s="13" t="s">
        <v>82</v>
      </c>
      <c r="AW173" s="13" t="s">
        <v>36</v>
      </c>
      <c r="AX173" s="13" t="s">
        <v>73</v>
      </c>
      <c r="AY173" s="270" t="s">
        <v>133</v>
      </c>
    </row>
    <row r="174" s="14" customFormat="1">
      <c r="B174" s="271"/>
      <c r="C174" s="272"/>
      <c r="D174" s="247" t="s">
        <v>156</v>
      </c>
      <c r="E174" s="273" t="s">
        <v>21</v>
      </c>
      <c r="F174" s="274" t="s">
        <v>159</v>
      </c>
      <c r="G174" s="272"/>
      <c r="H174" s="275">
        <v>227.856</v>
      </c>
      <c r="I174" s="276"/>
      <c r="J174" s="272"/>
      <c r="K174" s="272"/>
      <c r="L174" s="277"/>
      <c r="M174" s="278"/>
      <c r="N174" s="279"/>
      <c r="O174" s="279"/>
      <c r="P174" s="279"/>
      <c r="Q174" s="279"/>
      <c r="R174" s="279"/>
      <c r="S174" s="279"/>
      <c r="T174" s="280"/>
      <c r="AT174" s="281" t="s">
        <v>156</v>
      </c>
      <c r="AU174" s="281" t="s">
        <v>80</v>
      </c>
      <c r="AV174" s="14" t="s">
        <v>141</v>
      </c>
      <c r="AW174" s="14" t="s">
        <v>36</v>
      </c>
      <c r="AX174" s="14" t="s">
        <v>80</v>
      </c>
      <c r="AY174" s="281" t="s">
        <v>133</v>
      </c>
    </row>
    <row r="175" s="1" customFormat="1" ht="140.25" customHeight="1">
      <c r="B175" s="46"/>
      <c r="C175" s="235" t="s">
        <v>250</v>
      </c>
      <c r="D175" s="235" t="s">
        <v>136</v>
      </c>
      <c r="E175" s="236" t="s">
        <v>315</v>
      </c>
      <c r="F175" s="237" t="s">
        <v>316</v>
      </c>
      <c r="G175" s="238" t="s">
        <v>283</v>
      </c>
      <c r="H175" s="239">
        <v>14.182</v>
      </c>
      <c r="I175" s="240"/>
      <c r="J175" s="241">
        <f>ROUND(I175*H175,2)</f>
        <v>0</v>
      </c>
      <c r="K175" s="237" t="s">
        <v>140</v>
      </c>
      <c r="L175" s="72"/>
      <c r="M175" s="242" t="s">
        <v>21</v>
      </c>
      <c r="N175" s="243" t="s">
        <v>46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292</v>
      </c>
      <c r="AT175" s="24" t="s">
        <v>136</v>
      </c>
      <c r="AU175" s="24" t="s">
        <v>80</v>
      </c>
      <c r="AY175" s="24" t="s">
        <v>133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141</v>
      </c>
      <c r="BK175" s="246">
        <f>ROUND(I175*H175,2)</f>
        <v>0</v>
      </c>
      <c r="BL175" s="24" t="s">
        <v>292</v>
      </c>
      <c r="BM175" s="24" t="s">
        <v>317</v>
      </c>
    </row>
    <row r="176" s="1" customFormat="1">
      <c r="B176" s="46"/>
      <c r="C176" s="74"/>
      <c r="D176" s="247" t="s">
        <v>143</v>
      </c>
      <c r="E176" s="74"/>
      <c r="F176" s="248" t="s">
        <v>294</v>
      </c>
      <c r="G176" s="74"/>
      <c r="H176" s="74"/>
      <c r="I176" s="203"/>
      <c r="J176" s="74"/>
      <c r="K176" s="74"/>
      <c r="L176" s="72"/>
      <c r="M176" s="249"/>
      <c r="N176" s="47"/>
      <c r="O176" s="47"/>
      <c r="P176" s="47"/>
      <c r="Q176" s="47"/>
      <c r="R176" s="47"/>
      <c r="S176" s="47"/>
      <c r="T176" s="95"/>
      <c r="AT176" s="24" t="s">
        <v>143</v>
      </c>
      <c r="AU176" s="24" t="s">
        <v>80</v>
      </c>
    </row>
    <row r="177" s="1" customFormat="1">
      <c r="B177" s="46"/>
      <c r="C177" s="74"/>
      <c r="D177" s="247" t="s">
        <v>145</v>
      </c>
      <c r="E177" s="74"/>
      <c r="F177" s="248" t="s">
        <v>318</v>
      </c>
      <c r="G177" s="74"/>
      <c r="H177" s="74"/>
      <c r="I177" s="203"/>
      <c r="J177" s="74"/>
      <c r="K177" s="74"/>
      <c r="L177" s="72"/>
      <c r="M177" s="249"/>
      <c r="N177" s="47"/>
      <c r="O177" s="47"/>
      <c r="P177" s="47"/>
      <c r="Q177" s="47"/>
      <c r="R177" s="47"/>
      <c r="S177" s="47"/>
      <c r="T177" s="95"/>
      <c r="AT177" s="24" t="s">
        <v>145</v>
      </c>
      <c r="AU177" s="24" t="s">
        <v>80</v>
      </c>
    </row>
    <row r="178" s="12" customFormat="1">
      <c r="B178" s="250"/>
      <c r="C178" s="251"/>
      <c r="D178" s="247" t="s">
        <v>156</v>
      </c>
      <c r="E178" s="252" t="s">
        <v>21</v>
      </c>
      <c r="F178" s="253" t="s">
        <v>319</v>
      </c>
      <c r="G178" s="251"/>
      <c r="H178" s="252" t="s">
        <v>21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AT178" s="259" t="s">
        <v>156</v>
      </c>
      <c r="AU178" s="259" t="s">
        <v>80</v>
      </c>
      <c r="AV178" s="12" t="s">
        <v>80</v>
      </c>
      <c r="AW178" s="12" t="s">
        <v>36</v>
      </c>
      <c r="AX178" s="12" t="s">
        <v>73</v>
      </c>
      <c r="AY178" s="259" t="s">
        <v>133</v>
      </c>
    </row>
    <row r="179" s="13" customFormat="1">
      <c r="B179" s="260"/>
      <c r="C179" s="261"/>
      <c r="D179" s="247" t="s">
        <v>156</v>
      </c>
      <c r="E179" s="262" t="s">
        <v>21</v>
      </c>
      <c r="F179" s="263" t="s">
        <v>320</v>
      </c>
      <c r="G179" s="261"/>
      <c r="H179" s="264">
        <v>7.4500000000000002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AT179" s="270" t="s">
        <v>156</v>
      </c>
      <c r="AU179" s="270" t="s">
        <v>80</v>
      </c>
      <c r="AV179" s="13" t="s">
        <v>82</v>
      </c>
      <c r="AW179" s="13" t="s">
        <v>36</v>
      </c>
      <c r="AX179" s="13" t="s">
        <v>73</v>
      </c>
      <c r="AY179" s="270" t="s">
        <v>133</v>
      </c>
    </row>
    <row r="180" s="12" customFormat="1">
      <c r="B180" s="250"/>
      <c r="C180" s="251"/>
      <c r="D180" s="247" t="s">
        <v>156</v>
      </c>
      <c r="E180" s="252" t="s">
        <v>21</v>
      </c>
      <c r="F180" s="253" t="s">
        <v>321</v>
      </c>
      <c r="G180" s="251"/>
      <c r="H180" s="252" t="s">
        <v>21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AT180" s="259" t="s">
        <v>156</v>
      </c>
      <c r="AU180" s="259" t="s">
        <v>80</v>
      </c>
      <c r="AV180" s="12" t="s">
        <v>80</v>
      </c>
      <c r="AW180" s="12" t="s">
        <v>36</v>
      </c>
      <c r="AX180" s="12" t="s">
        <v>73</v>
      </c>
      <c r="AY180" s="259" t="s">
        <v>133</v>
      </c>
    </row>
    <row r="181" s="13" customFormat="1">
      <c r="B181" s="260"/>
      <c r="C181" s="261"/>
      <c r="D181" s="247" t="s">
        <v>156</v>
      </c>
      <c r="E181" s="262" t="s">
        <v>21</v>
      </c>
      <c r="F181" s="263" t="s">
        <v>322</v>
      </c>
      <c r="G181" s="261"/>
      <c r="H181" s="264">
        <v>6.7320000000000002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AT181" s="270" t="s">
        <v>156</v>
      </c>
      <c r="AU181" s="270" t="s">
        <v>80</v>
      </c>
      <c r="AV181" s="13" t="s">
        <v>82</v>
      </c>
      <c r="AW181" s="13" t="s">
        <v>36</v>
      </c>
      <c r="AX181" s="13" t="s">
        <v>73</v>
      </c>
      <c r="AY181" s="270" t="s">
        <v>133</v>
      </c>
    </row>
    <row r="182" s="14" customFormat="1">
      <c r="B182" s="271"/>
      <c r="C182" s="272"/>
      <c r="D182" s="247" t="s">
        <v>156</v>
      </c>
      <c r="E182" s="273" t="s">
        <v>21</v>
      </c>
      <c r="F182" s="274" t="s">
        <v>159</v>
      </c>
      <c r="G182" s="272"/>
      <c r="H182" s="275">
        <v>14.182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AT182" s="281" t="s">
        <v>156</v>
      </c>
      <c r="AU182" s="281" t="s">
        <v>80</v>
      </c>
      <c r="AV182" s="14" t="s">
        <v>141</v>
      </c>
      <c r="AW182" s="14" t="s">
        <v>36</v>
      </c>
      <c r="AX182" s="14" t="s">
        <v>80</v>
      </c>
      <c r="AY182" s="281" t="s">
        <v>133</v>
      </c>
    </row>
    <row r="183" s="1" customFormat="1" ht="63.75" customHeight="1">
      <c r="B183" s="46"/>
      <c r="C183" s="235" t="s">
        <v>257</v>
      </c>
      <c r="D183" s="235" t="s">
        <v>136</v>
      </c>
      <c r="E183" s="236" t="s">
        <v>324</v>
      </c>
      <c r="F183" s="237" t="s">
        <v>325</v>
      </c>
      <c r="G183" s="238" t="s">
        <v>283</v>
      </c>
      <c r="H183" s="239">
        <v>14.182</v>
      </c>
      <c r="I183" s="240"/>
      <c r="J183" s="241">
        <f>ROUND(I183*H183,2)</f>
        <v>0</v>
      </c>
      <c r="K183" s="237" t="s">
        <v>140</v>
      </c>
      <c r="L183" s="72"/>
      <c r="M183" s="242" t="s">
        <v>21</v>
      </c>
      <c r="N183" s="243" t="s">
        <v>46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" t="s">
        <v>292</v>
      </c>
      <c r="AT183" s="24" t="s">
        <v>136</v>
      </c>
      <c r="AU183" s="24" t="s">
        <v>80</v>
      </c>
      <c r="AY183" s="24" t="s">
        <v>133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141</v>
      </c>
      <c r="BK183" s="246">
        <f>ROUND(I183*H183,2)</f>
        <v>0</v>
      </c>
      <c r="BL183" s="24" t="s">
        <v>292</v>
      </c>
      <c r="BM183" s="24" t="s">
        <v>326</v>
      </c>
    </row>
    <row r="184" s="1" customFormat="1">
      <c r="B184" s="46"/>
      <c r="C184" s="74"/>
      <c r="D184" s="247" t="s">
        <v>143</v>
      </c>
      <c r="E184" s="74"/>
      <c r="F184" s="248" t="s">
        <v>327</v>
      </c>
      <c r="G184" s="74"/>
      <c r="H184" s="74"/>
      <c r="I184" s="203"/>
      <c r="J184" s="74"/>
      <c r="K184" s="74"/>
      <c r="L184" s="72"/>
      <c r="M184" s="249"/>
      <c r="N184" s="47"/>
      <c r="O184" s="47"/>
      <c r="P184" s="47"/>
      <c r="Q184" s="47"/>
      <c r="R184" s="47"/>
      <c r="S184" s="47"/>
      <c r="T184" s="95"/>
      <c r="AT184" s="24" t="s">
        <v>143</v>
      </c>
      <c r="AU184" s="24" t="s">
        <v>80</v>
      </c>
    </row>
    <row r="185" s="1" customFormat="1">
      <c r="B185" s="46"/>
      <c r="C185" s="74"/>
      <c r="D185" s="247" t="s">
        <v>145</v>
      </c>
      <c r="E185" s="74"/>
      <c r="F185" s="248" t="s">
        <v>328</v>
      </c>
      <c r="G185" s="74"/>
      <c r="H185" s="74"/>
      <c r="I185" s="203"/>
      <c r="J185" s="74"/>
      <c r="K185" s="74"/>
      <c r="L185" s="72"/>
      <c r="M185" s="249"/>
      <c r="N185" s="47"/>
      <c r="O185" s="47"/>
      <c r="P185" s="47"/>
      <c r="Q185" s="47"/>
      <c r="R185" s="47"/>
      <c r="S185" s="47"/>
      <c r="T185" s="95"/>
      <c r="AT185" s="24" t="s">
        <v>145</v>
      </c>
      <c r="AU185" s="24" t="s">
        <v>80</v>
      </c>
    </row>
    <row r="186" s="12" customFormat="1">
      <c r="B186" s="250"/>
      <c r="C186" s="251"/>
      <c r="D186" s="247" t="s">
        <v>156</v>
      </c>
      <c r="E186" s="252" t="s">
        <v>21</v>
      </c>
      <c r="F186" s="253" t="s">
        <v>319</v>
      </c>
      <c r="G186" s="251"/>
      <c r="H186" s="252" t="s">
        <v>21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AT186" s="259" t="s">
        <v>156</v>
      </c>
      <c r="AU186" s="259" t="s">
        <v>80</v>
      </c>
      <c r="AV186" s="12" t="s">
        <v>80</v>
      </c>
      <c r="AW186" s="12" t="s">
        <v>36</v>
      </c>
      <c r="AX186" s="12" t="s">
        <v>73</v>
      </c>
      <c r="AY186" s="259" t="s">
        <v>133</v>
      </c>
    </row>
    <row r="187" s="13" customFormat="1">
      <c r="B187" s="260"/>
      <c r="C187" s="261"/>
      <c r="D187" s="247" t="s">
        <v>156</v>
      </c>
      <c r="E187" s="262" t="s">
        <v>21</v>
      </c>
      <c r="F187" s="263" t="s">
        <v>320</v>
      </c>
      <c r="G187" s="261"/>
      <c r="H187" s="264">
        <v>7.4500000000000002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AT187" s="270" t="s">
        <v>156</v>
      </c>
      <c r="AU187" s="270" t="s">
        <v>80</v>
      </c>
      <c r="AV187" s="13" t="s">
        <v>82</v>
      </c>
      <c r="AW187" s="13" t="s">
        <v>36</v>
      </c>
      <c r="AX187" s="13" t="s">
        <v>73</v>
      </c>
      <c r="AY187" s="270" t="s">
        <v>133</v>
      </c>
    </row>
    <row r="188" s="12" customFormat="1">
      <c r="B188" s="250"/>
      <c r="C188" s="251"/>
      <c r="D188" s="247" t="s">
        <v>156</v>
      </c>
      <c r="E188" s="252" t="s">
        <v>21</v>
      </c>
      <c r="F188" s="253" t="s">
        <v>321</v>
      </c>
      <c r="G188" s="251"/>
      <c r="H188" s="252" t="s">
        <v>21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AT188" s="259" t="s">
        <v>156</v>
      </c>
      <c r="AU188" s="259" t="s">
        <v>80</v>
      </c>
      <c r="AV188" s="12" t="s">
        <v>80</v>
      </c>
      <c r="AW188" s="12" t="s">
        <v>36</v>
      </c>
      <c r="AX188" s="12" t="s">
        <v>73</v>
      </c>
      <c r="AY188" s="259" t="s">
        <v>133</v>
      </c>
    </row>
    <row r="189" s="13" customFormat="1">
      <c r="B189" s="260"/>
      <c r="C189" s="261"/>
      <c r="D189" s="247" t="s">
        <v>156</v>
      </c>
      <c r="E189" s="262" t="s">
        <v>21</v>
      </c>
      <c r="F189" s="263" t="s">
        <v>322</v>
      </c>
      <c r="G189" s="261"/>
      <c r="H189" s="264">
        <v>6.7320000000000002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156</v>
      </c>
      <c r="AU189" s="270" t="s">
        <v>80</v>
      </c>
      <c r="AV189" s="13" t="s">
        <v>82</v>
      </c>
      <c r="AW189" s="13" t="s">
        <v>36</v>
      </c>
      <c r="AX189" s="13" t="s">
        <v>73</v>
      </c>
      <c r="AY189" s="270" t="s">
        <v>133</v>
      </c>
    </row>
    <row r="190" s="14" customFormat="1">
      <c r="B190" s="271"/>
      <c r="C190" s="272"/>
      <c r="D190" s="247" t="s">
        <v>156</v>
      </c>
      <c r="E190" s="273" t="s">
        <v>21</v>
      </c>
      <c r="F190" s="274" t="s">
        <v>159</v>
      </c>
      <c r="G190" s="272"/>
      <c r="H190" s="275">
        <v>14.182</v>
      </c>
      <c r="I190" s="276"/>
      <c r="J190" s="272"/>
      <c r="K190" s="272"/>
      <c r="L190" s="277"/>
      <c r="M190" s="278"/>
      <c r="N190" s="279"/>
      <c r="O190" s="279"/>
      <c r="P190" s="279"/>
      <c r="Q190" s="279"/>
      <c r="R190" s="279"/>
      <c r="S190" s="279"/>
      <c r="T190" s="280"/>
      <c r="AT190" s="281" t="s">
        <v>156</v>
      </c>
      <c r="AU190" s="281" t="s">
        <v>80</v>
      </c>
      <c r="AV190" s="14" t="s">
        <v>141</v>
      </c>
      <c r="AW190" s="14" t="s">
        <v>36</v>
      </c>
      <c r="AX190" s="14" t="s">
        <v>80</v>
      </c>
      <c r="AY190" s="281" t="s">
        <v>133</v>
      </c>
    </row>
    <row r="191" s="1" customFormat="1" ht="63.75" customHeight="1">
      <c r="B191" s="46"/>
      <c r="C191" s="235" t="s">
        <v>264</v>
      </c>
      <c r="D191" s="235" t="s">
        <v>136</v>
      </c>
      <c r="E191" s="236" t="s">
        <v>324</v>
      </c>
      <c r="F191" s="237" t="s">
        <v>325</v>
      </c>
      <c r="G191" s="238" t="s">
        <v>283</v>
      </c>
      <c r="H191" s="239">
        <v>227.856</v>
      </c>
      <c r="I191" s="240"/>
      <c r="J191" s="241">
        <f>ROUND(I191*H191,2)</f>
        <v>0</v>
      </c>
      <c r="K191" s="237" t="s">
        <v>140</v>
      </c>
      <c r="L191" s="72"/>
      <c r="M191" s="242" t="s">
        <v>21</v>
      </c>
      <c r="N191" s="243" t="s">
        <v>46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292</v>
      </c>
      <c r="AT191" s="24" t="s">
        <v>136</v>
      </c>
      <c r="AU191" s="24" t="s">
        <v>80</v>
      </c>
      <c r="AY191" s="24" t="s">
        <v>133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141</v>
      </c>
      <c r="BK191" s="246">
        <f>ROUND(I191*H191,2)</f>
        <v>0</v>
      </c>
      <c r="BL191" s="24" t="s">
        <v>292</v>
      </c>
      <c r="BM191" s="24" t="s">
        <v>330</v>
      </c>
    </row>
    <row r="192" s="1" customFormat="1">
      <c r="B192" s="46"/>
      <c r="C192" s="74"/>
      <c r="D192" s="247" t="s">
        <v>143</v>
      </c>
      <c r="E192" s="74"/>
      <c r="F192" s="248" t="s">
        <v>327</v>
      </c>
      <c r="G192" s="74"/>
      <c r="H192" s="74"/>
      <c r="I192" s="203"/>
      <c r="J192" s="74"/>
      <c r="K192" s="74"/>
      <c r="L192" s="72"/>
      <c r="M192" s="249"/>
      <c r="N192" s="47"/>
      <c r="O192" s="47"/>
      <c r="P192" s="47"/>
      <c r="Q192" s="47"/>
      <c r="R192" s="47"/>
      <c r="S192" s="47"/>
      <c r="T192" s="95"/>
      <c r="AT192" s="24" t="s">
        <v>143</v>
      </c>
      <c r="AU192" s="24" t="s">
        <v>80</v>
      </c>
    </row>
    <row r="193" s="12" customFormat="1">
      <c r="B193" s="250"/>
      <c r="C193" s="251"/>
      <c r="D193" s="247" t="s">
        <v>156</v>
      </c>
      <c r="E193" s="252" t="s">
        <v>21</v>
      </c>
      <c r="F193" s="253" t="s">
        <v>331</v>
      </c>
      <c r="G193" s="251"/>
      <c r="H193" s="252" t="s">
        <v>21</v>
      </c>
      <c r="I193" s="254"/>
      <c r="J193" s="251"/>
      <c r="K193" s="251"/>
      <c r="L193" s="255"/>
      <c r="M193" s="256"/>
      <c r="N193" s="257"/>
      <c r="O193" s="257"/>
      <c r="P193" s="257"/>
      <c r="Q193" s="257"/>
      <c r="R193" s="257"/>
      <c r="S193" s="257"/>
      <c r="T193" s="258"/>
      <c r="AT193" s="259" t="s">
        <v>156</v>
      </c>
      <c r="AU193" s="259" t="s">
        <v>80</v>
      </c>
      <c r="AV193" s="12" t="s">
        <v>80</v>
      </c>
      <c r="AW193" s="12" t="s">
        <v>36</v>
      </c>
      <c r="AX193" s="12" t="s">
        <v>73</v>
      </c>
      <c r="AY193" s="259" t="s">
        <v>133</v>
      </c>
    </row>
    <row r="194" s="13" customFormat="1">
      <c r="B194" s="260"/>
      <c r="C194" s="261"/>
      <c r="D194" s="247" t="s">
        <v>156</v>
      </c>
      <c r="E194" s="262" t="s">
        <v>21</v>
      </c>
      <c r="F194" s="263" t="s">
        <v>504</v>
      </c>
      <c r="G194" s="261"/>
      <c r="H194" s="264">
        <v>227.856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AT194" s="270" t="s">
        <v>156</v>
      </c>
      <c r="AU194" s="270" t="s">
        <v>80</v>
      </c>
      <c r="AV194" s="13" t="s">
        <v>82</v>
      </c>
      <c r="AW194" s="13" t="s">
        <v>36</v>
      </c>
      <c r="AX194" s="13" t="s">
        <v>73</v>
      </c>
      <c r="AY194" s="270" t="s">
        <v>133</v>
      </c>
    </row>
    <row r="195" s="14" customFormat="1">
      <c r="B195" s="271"/>
      <c r="C195" s="272"/>
      <c r="D195" s="247" t="s">
        <v>156</v>
      </c>
      <c r="E195" s="273" t="s">
        <v>21</v>
      </c>
      <c r="F195" s="274" t="s">
        <v>159</v>
      </c>
      <c r="G195" s="272"/>
      <c r="H195" s="275">
        <v>227.856</v>
      </c>
      <c r="I195" s="276"/>
      <c r="J195" s="272"/>
      <c r="K195" s="272"/>
      <c r="L195" s="277"/>
      <c r="M195" s="278"/>
      <c r="N195" s="279"/>
      <c r="O195" s="279"/>
      <c r="P195" s="279"/>
      <c r="Q195" s="279"/>
      <c r="R195" s="279"/>
      <c r="S195" s="279"/>
      <c r="T195" s="280"/>
      <c r="AT195" s="281" t="s">
        <v>156</v>
      </c>
      <c r="AU195" s="281" t="s">
        <v>80</v>
      </c>
      <c r="AV195" s="14" t="s">
        <v>141</v>
      </c>
      <c r="AW195" s="14" t="s">
        <v>36</v>
      </c>
      <c r="AX195" s="14" t="s">
        <v>80</v>
      </c>
      <c r="AY195" s="281" t="s">
        <v>133</v>
      </c>
    </row>
    <row r="196" s="1" customFormat="1" ht="25.5" customHeight="1">
      <c r="B196" s="46"/>
      <c r="C196" s="235" t="s">
        <v>269</v>
      </c>
      <c r="D196" s="235" t="s">
        <v>136</v>
      </c>
      <c r="E196" s="236" t="s">
        <v>333</v>
      </c>
      <c r="F196" s="237" t="s">
        <v>334</v>
      </c>
      <c r="G196" s="238" t="s">
        <v>283</v>
      </c>
      <c r="H196" s="239">
        <v>746.46000000000004</v>
      </c>
      <c r="I196" s="240"/>
      <c r="J196" s="241">
        <f>ROUND(I196*H196,2)</f>
        <v>0</v>
      </c>
      <c r="K196" s="237" t="s">
        <v>140</v>
      </c>
      <c r="L196" s="72"/>
      <c r="M196" s="242" t="s">
        <v>21</v>
      </c>
      <c r="N196" s="243" t="s">
        <v>46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292</v>
      </c>
      <c r="AT196" s="24" t="s">
        <v>136</v>
      </c>
      <c r="AU196" s="24" t="s">
        <v>80</v>
      </c>
      <c r="AY196" s="24" t="s">
        <v>133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141</v>
      </c>
      <c r="BK196" s="246">
        <f>ROUND(I196*H196,2)</f>
        <v>0</v>
      </c>
      <c r="BL196" s="24" t="s">
        <v>292</v>
      </c>
      <c r="BM196" s="24" t="s">
        <v>335</v>
      </c>
    </row>
    <row r="197" s="1" customFormat="1">
      <c r="B197" s="46"/>
      <c r="C197" s="74"/>
      <c r="D197" s="247" t="s">
        <v>143</v>
      </c>
      <c r="E197" s="74"/>
      <c r="F197" s="248" t="s">
        <v>336</v>
      </c>
      <c r="G197" s="74"/>
      <c r="H197" s="74"/>
      <c r="I197" s="203"/>
      <c r="J197" s="74"/>
      <c r="K197" s="74"/>
      <c r="L197" s="72"/>
      <c r="M197" s="249"/>
      <c r="N197" s="47"/>
      <c r="O197" s="47"/>
      <c r="P197" s="47"/>
      <c r="Q197" s="47"/>
      <c r="R197" s="47"/>
      <c r="S197" s="47"/>
      <c r="T197" s="95"/>
      <c r="AT197" s="24" t="s">
        <v>143</v>
      </c>
      <c r="AU197" s="24" t="s">
        <v>80</v>
      </c>
    </row>
    <row r="198" s="12" customFormat="1">
      <c r="B198" s="250"/>
      <c r="C198" s="251"/>
      <c r="D198" s="247" t="s">
        <v>156</v>
      </c>
      <c r="E198" s="252" t="s">
        <v>21</v>
      </c>
      <c r="F198" s="253" t="s">
        <v>499</v>
      </c>
      <c r="G198" s="251"/>
      <c r="H198" s="252" t="s">
        <v>21</v>
      </c>
      <c r="I198" s="254"/>
      <c r="J198" s="251"/>
      <c r="K198" s="251"/>
      <c r="L198" s="255"/>
      <c r="M198" s="256"/>
      <c r="N198" s="257"/>
      <c r="O198" s="257"/>
      <c r="P198" s="257"/>
      <c r="Q198" s="257"/>
      <c r="R198" s="257"/>
      <c r="S198" s="257"/>
      <c r="T198" s="258"/>
      <c r="AT198" s="259" t="s">
        <v>156</v>
      </c>
      <c r="AU198" s="259" t="s">
        <v>80</v>
      </c>
      <c r="AV198" s="12" t="s">
        <v>80</v>
      </c>
      <c r="AW198" s="12" t="s">
        <v>36</v>
      </c>
      <c r="AX198" s="12" t="s">
        <v>73</v>
      </c>
      <c r="AY198" s="259" t="s">
        <v>133</v>
      </c>
    </row>
    <row r="199" s="13" customFormat="1">
      <c r="B199" s="260"/>
      <c r="C199" s="261"/>
      <c r="D199" s="247" t="s">
        <v>156</v>
      </c>
      <c r="E199" s="262" t="s">
        <v>21</v>
      </c>
      <c r="F199" s="263" t="s">
        <v>500</v>
      </c>
      <c r="G199" s="261"/>
      <c r="H199" s="264">
        <v>889.20000000000005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AT199" s="270" t="s">
        <v>156</v>
      </c>
      <c r="AU199" s="270" t="s">
        <v>80</v>
      </c>
      <c r="AV199" s="13" t="s">
        <v>82</v>
      </c>
      <c r="AW199" s="13" t="s">
        <v>36</v>
      </c>
      <c r="AX199" s="13" t="s">
        <v>73</v>
      </c>
      <c r="AY199" s="270" t="s">
        <v>133</v>
      </c>
    </row>
    <row r="200" s="12" customFormat="1">
      <c r="B200" s="250"/>
      <c r="C200" s="251"/>
      <c r="D200" s="247" t="s">
        <v>156</v>
      </c>
      <c r="E200" s="252" t="s">
        <v>21</v>
      </c>
      <c r="F200" s="253" t="s">
        <v>501</v>
      </c>
      <c r="G200" s="251"/>
      <c r="H200" s="252" t="s">
        <v>21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AT200" s="259" t="s">
        <v>156</v>
      </c>
      <c r="AU200" s="259" t="s">
        <v>80</v>
      </c>
      <c r="AV200" s="12" t="s">
        <v>80</v>
      </c>
      <c r="AW200" s="12" t="s">
        <v>36</v>
      </c>
      <c r="AX200" s="12" t="s">
        <v>73</v>
      </c>
      <c r="AY200" s="259" t="s">
        <v>133</v>
      </c>
    </row>
    <row r="201" s="13" customFormat="1">
      <c r="B201" s="260"/>
      <c r="C201" s="261"/>
      <c r="D201" s="247" t="s">
        <v>156</v>
      </c>
      <c r="E201" s="262" t="s">
        <v>21</v>
      </c>
      <c r="F201" s="263" t="s">
        <v>502</v>
      </c>
      <c r="G201" s="261"/>
      <c r="H201" s="264">
        <v>-327.24000000000001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AT201" s="270" t="s">
        <v>156</v>
      </c>
      <c r="AU201" s="270" t="s">
        <v>80</v>
      </c>
      <c r="AV201" s="13" t="s">
        <v>82</v>
      </c>
      <c r="AW201" s="13" t="s">
        <v>36</v>
      </c>
      <c r="AX201" s="13" t="s">
        <v>73</v>
      </c>
      <c r="AY201" s="270" t="s">
        <v>133</v>
      </c>
    </row>
    <row r="202" s="12" customFormat="1">
      <c r="B202" s="250"/>
      <c r="C202" s="251"/>
      <c r="D202" s="247" t="s">
        <v>156</v>
      </c>
      <c r="E202" s="252" t="s">
        <v>21</v>
      </c>
      <c r="F202" s="253" t="s">
        <v>448</v>
      </c>
      <c r="G202" s="251"/>
      <c r="H202" s="252" t="s">
        <v>21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AT202" s="259" t="s">
        <v>156</v>
      </c>
      <c r="AU202" s="259" t="s">
        <v>80</v>
      </c>
      <c r="AV202" s="12" t="s">
        <v>80</v>
      </c>
      <c r="AW202" s="12" t="s">
        <v>36</v>
      </c>
      <c r="AX202" s="12" t="s">
        <v>73</v>
      </c>
      <c r="AY202" s="259" t="s">
        <v>133</v>
      </c>
    </row>
    <row r="203" s="13" customFormat="1">
      <c r="B203" s="260"/>
      <c r="C203" s="261"/>
      <c r="D203" s="247" t="s">
        <v>156</v>
      </c>
      <c r="E203" s="262" t="s">
        <v>21</v>
      </c>
      <c r="F203" s="263" t="s">
        <v>503</v>
      </c>
      <c r="G203" s="261"/>
      <c r="H203" s="264">
        <v>184.5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AT203" s="270" t="s">
        <v>156</v>
      </c>
      <c r="AU203" s="270" t="s">
        <v>80</v>
      </c>
      <c r="AV203" s="13" t="s">
        <v>82</v>
      </c>
      <c r="AW203" s="13" t="s">
        <v>36</v>
      </c>
      <c r="AX203" s="13" t="s">
        <v>73</v>
      </c>
      <c r="AY203" s="270" t="s">
        <v>133</v>
      </c>
    </row>
    <row r="204" s="14" customFormat="1">
      <c r="B204" s="271"/>
      <c r="C204" s="272"/>
      <c r="D204" s="247" t="s">
        <v>156</v>
      </c>
      <c r="E204" s="273" t="s">
        <v>21</v>
      </c>
      <c r="F204" s="274" t="s">
        <v>159</v>
      </c>
      <c r="G204" s="272"/>
      <c r="H204" s="275">
        <v>746.46000000000004</v>
      </c>
      <c r="I204" s="276"/>
      <c r="J204" s="272"/>
      <c r="K204" s="272"/>
      <c r="L204" s="277"/>
      <c r="M204" s="278"/>
      <c r="N204" s="279"/>
      <c r="O204" s="279"/>
      <c r="P204" s="279"/>
      <c r="Q204" s="279"/>
      <c r="R204" s="279"/>
      <c r="S204" s="279"/>
      <c r="T204" s="280"/>
      <c r="AT204" s="281" t="s">
        <v>156</v>
      </c>
      <c r="AU204" s="281" t="s">
        <v>80</v>
      </c>
      <c r="AV204" s="14" t="s">
        <v>141</v>
      </c>
      <c r="AW204" s="14" t="s">
        <v>36</v>
      </c>
      <c r="AX204" s="14" t="s">
        <v>80</v>
      </c>
      <c r="AY204" s="281" t="s">
        <v>133</v>
      </c>
    </row>
    <row r="205" s="1" customFormat="1" ht="16.5" customHeight="1">
      <c r="B205" s="46"/>
      <c r="C205" s="282" t="s">
        <v>274</v>
      </c>
      <c r="D205" s="282" t="s">
        <v>342</v>
      </c>
      <c r="E205" s="283" t="s">
        <v>343</v>
      </c>
      <c r="F205" s="284" t="s">
        <v>344</v>
      </c>
      <c r="G205" s="285" t="s">
        <v>283</v>
      </c>
      <c r="H205" s="286">
        <v>790.39999999999998</v>
      </c>
      <c r="I205" s="287"/>
      <c r="J205" s="288">
        <f>ROUND(I205*H205,2)</f>
        <v>0</v>
      </c>
      <c r="K205" s="284" t="s">
        <v>140</v>
      </c>
      <c r="L205" s="289"/>
      <c r="M205" s="290" t="s">
        <v>21</v>
      </c>
      <c r="N205" s="291" t="s">
        <v>46</v>
      </c>
      <c r="O205" s="47"/>
      <c r="P205" s="244">
        <f>O205*H205</f>
        <v>0</v>
      </c>
      <c r="Q205" s="244">
        <v>1000</v>
      </c>
      <c r="R205" s="244">
        <f>Q205*H205</f>
        <v>790400</v>
      </c>
      <c r="S205" s="244">
        <v>0</v>
      </c>
      <c r="T205" s="245">
        <f>S205*H205</f>
        <v>0</v>
      </c>
      <c r="AR205" s="24" t="s">
        <v>292</v>
      </c>
      <c r="AT205" s="24" t="s">
        <v>342</v>
      </c>
      <c r="AU205" s="24" t="s">
        <v>80</v>
      </c>
      <c r="AY205" s="24" t="s">
        <v>133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141</v>
      </c>
      <c r="BK205" s="246">
        <f>ROUND(I205*H205,2)</f>
        <v>0</v>
      </c>
      <c r="BL205" s="24" t="s">
        <v>292</v>
      </c>
      <c r="BM205" s="24" t="s">
        <v>345</v>
      </c>
    </row>
    <row r="206" s="13" customFormat="1">
      <c r="B206" s="260"/>
      <c r="C206" s="261"/>
      <c r="D206" s="247" t="s">
        <v>156</v>
      </c>
      <c r="E206" s="262" t="s">
        <v>21</v>
      </c>
      <c r="F206" s="263" t="s">
        <v>505</v>
      </c>
      <c r="G206" s="261"/>
      <c r="H206" s="264">
        <v>790.39999999999998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AT206" s="270" t="s">
        <v>156</v>
      </c>
      <c r="AU206" s="270" t="s">
        <v>80</v>
      </c>
      <c r="AV206" s="13" t="s">
        <v>82</v>
      </c>
      <c r="AW206" s="13" t="s">
        <v>36</v>
      </c>
      <c r="AX206" s="13" t="s">
        <v>73</v>
      </c>
      <c r="AY206" s="270" t="s">
        <v>133</v>
      </c>
    </row>
    <row r="207" s="14" customFormat="1">
      <c r="B207" s="271"/>
      <c r="C207" s="272"/>
      <c r="D207" s="247" t="s">
        <v>156</v>
      </c>
      <c r="E207" s="273" t="s">
        <v>21</v>
      </c>
      <c r="F207" s="274" t="s">
        <v>159</v>
      </c>
      <c r="G207" s="272"/>
      <c r="H207" s="275">
        <v>790.39999999999998</v>
      </c>
      <c r="I207" s="276"/>
      <c r="J207" s="272"/>
      <c r="K207" s="272"/>
      <c r="L207" s="277"/>
      <c r="M207" s="278"/>
      <c r="N207" s="279"/>
      <c r="O207" s="279"/>
      <c r="P207" s="279"/>
      <c r="Q207" s="279"/>
      <c r="R207" s="279"/>
      <c r="S207" s="279"/>
      <c r="T207" s="280"/>
      <c r="AT207" s="281" t="s">
        <v>156</v>
      </c>
      <c r="AU207" s="281" t="s">
        <v>80</v>
      </c>
      <c r="AV207" s="14" t="s">
        <v>141</v>
      </c>
      <c r="AW207" s="14" t="s">
        <v>36</v>
      </c>
      <c r="AX207" s="14" t="s">
        <v>80</v>
      </c>
      <c r="AY207" s="281" t="s">
        <v>133</v>
      </c>
    </row>
    <row r="208" s="1" customFormat="1" ht="16.5" customHeight="1">
      <c r="B208" s="46"/>
      <c r="C208" s="282" t="s">
        <v>9</v>
      </c>
      <c r="D208" s="282" t="s">
        <v>342</v>
      </c>
      <c r="E208" s="283" t="s">
        <v>359</v>
      </c>
      <c r="F208" s="284" t="s">
        <v>360</v>
      </c>
      <c r="G208" s="285" t="s">
        <v>283</v>
      </c>
      <c r="H208" s="286">
        <v>8.1600000000000001</v>
      </c>
      <c r="I208" s="287"/>
      <c r="J208" s="288">
        <f>ROUND(I208*H208,2)</f>
        <v>0</v>
      </c>
      <c r="K208" s="284" t="s">
        <v>140</v>
      </c>
      <c r="L208" s="289"/>
      <c r="M208" s="290" t="s">
        <v>21</v>
      </c>
      <c r="N208" s="291" t="s">
        <v>46</v>
      </c>
      <c r="O208" s="47"/>
      <c r="P208" s="244">
        <f>O208*H208</f>
        <v>0</v>
      </c>
      <c r="Q208" s="244">
        <v>1000</v>
      </c>
      <c r="R208" s="244">
        <f>Q208*H208</f>
        <v>8160</v>
      </c>
      <c r="S208" s="244">
        <v>0</v>
      </c>
      <c r="T208" s="245">
        <f>S208*H208</f>
        <v>0</v>
      </c>
      <c r="AR208" s="24" t="s">
        <v>292</v>
      </c>
      <c r="AT208" s="24" t="s">
        <v>342</v>
      </c>
      <c r="AU208" s="24" t="s">
        <v>80</v>
      </c>
      <c r="AY208" s="24" t="s">
        <v>133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141</v>
      </c>
      <c r="BK208" s="246">
        <f>ROUND(I208*H208,2)</f>
        <v>0</v>
      </c>
      <c r="BL208" s="24" t="s">
        <v>292</v>
      </c>
      <c r="BM208" s="24" t="s">
        <v>361</v>
      </c>
    </row>
    <row r="209" s="12" customFormat="1">
      <c r="B209" s="250"/>
      <c r="C209" s="251"/>
      <c r="D209" s="247" t="s">
        <v>156</v>
      </c>
      <c r="E209" s="252" t="s">
        <v>21</v>
      </c>
      <c r="F209" s="253" t="s">
        <v>362</v>
      </c>
      <c r="G209" s="251"/>
      <c r="H209" s="252" t="s">
        <v>21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AT209" s="259" t="s">
        <v>156</v>
      </c>
      <c r="AU209" s="259" t="s">
        <v>80</v>
      </c>
      <c r="AV209" s="12" t="s">
        <v>80</v>
      </c>
      <c r="AW209" s="12" t="s">
        <v>36</v>
      </c>
      <c r="AX209" s="12" t="s">
        <v>73</v>
      </c>
      <c r="AY209" s="259" t="s">
        <v>133</v>
      </c>
    </row>
    <row r="210" s="13" customFormat="1">
      <c r="B210" s="260"/>
      <c r="C210" s="261"/>
      <c r="D210" s="247" t="s">
        <v>156</v>
      </c>
      <c r="E210" s="262" t="s">
        <v>21</v>
      </c>
      <c r="F210" s="263" t="s">
        <v>363</v>
      </c>
      <c r="G210" s="261"/>
      <c r="H210" s="264">
        <v>8.1600000000000001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AT210" s="270" t="s">
        <v>156</v>
      </c>
      <c r="AU210" s="270" t="s">
        <v>80</v>
      </c>
      <c r="AV210" s="13" t="s">
        <v>82</v>
      </c>
      <c r="AW210" s="13" t="s">
        <v>36</v>
      </c>
      <c r="AX210" s="13" t="s">
        <v>73</v>
      </c>
      <c r="AY210" s="270" t="s">
        <v>133</v>
      </c>
    </row>
    <row r="211" s="14" customFormat="1">
      <c r="B211" s="271"/>
      <c r="C211" s="272"/>
      <c r="D211" s="247" t="s">
        <v>156</v>
      </c>
      <c r="E211" s="273" t="s">
        <v>21</v>
      </c>
      <c r="F211" s="274" t="s">
        <v>159</v>
      </c>
      <c r="G211" s="272"/>
      <c r="H211" s="275">
        <v>8.1600000000000001</v>
      </c>
      <c r="I211" s="276"/>
      <c r="J211" s="272"/>
      <c r="K211" s="272"/>
      <c r="L211" s="277"/>
      <c r="M211" s="278"/>
      <c r="N211" s="279"/>
      <c r="O211" s="279"/>
      <c r="P211" s="279"/>
      <c r="Q211" s="279"/>
      <c r="R211" s="279"/>
      <c r="S211" s="279"/>
      <c r="T211" s="280"/>
      <c r="AT211" s="281" t="s">
        <v>156</v>
      </c>
      <c r="AU211" s="281" t="s">
        <v>80</v>
      </c>
      <c r="AV211" s="14" t="s">
        <v>141</v>
      </c>
      <c r="AW211" s="14" t="s">
        <v>36</v>
      </c>
      <c r="AX211" s="14" t="s">
        <v>80</v>
      </c>
      <c r="AY211" s="281" t="s">
        <v>133</v>
      </c>
    </row>
    <row r="212" s="1" customFormat="1" ht="16.5" customHeight="1">
      <c r="B212" s="46"/>
      <c r="C212" s="282" t="s">
        <v>289</v>
      </c>
      <c r="D212" s="282" t="s">
        <v>342</v>
      </c>
      <c r="E212" s="283" t="s">
        <v>366</v>
      </c>
      <c r="F212" s="284" t="s">
        <v>367</v>
      </c>
      <c r="G212" s="285" t="s">
        <v>283</v>
      </c>
      <c r="H212" s="286">
        <v>6</v>
      </c>
      <c r="I212" s="287"/>
      <c r="J212" s="288">
        <f>ROUND(I212*H212,2)</f>
        <v>0</v>
      </c>
      <c r="K212" s="284" t="s">
        <v>140</v>
      </c>
      <c r="L212" s="289"/>
      <c r="M212" s="290" t="s">
        <v>21</v>
      </c>
      <c r="N212" s="291" t="s">
        <v>46</v>
      </c>
      <c r="O212" s="47"/>
      <c r="P212" s="244">
        <f>O212*H212</f>
        <v>0</v>
      </c>
      <c r="Q212" s="244">
        <v>1000</v>
      </c>
      <c r="R212" s="244">
        <f>Q212*H212</f>
        <v>6000</v>
      </c>
      <c r="S212" s="244">
        <v>0</v>
      </c>
      <c r="T212" s="245">
        <f>S212*H212</f>
        <v>0</v>
      </c>
      <c r="AR212" s="24" t="s">
        <v>292</v>
      </c>
      <c r="AT212" s="24" t="s">
        <v>342</v>
      </c>
      <c r="AU212" s="24" t="s">
        <v>80</v>
      </c>
      <c r="AY212" s="24" t="s">
        <v>133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141</v>
      </c>
      <c r="BK212" s="246">
        <f>ROUND(I212*H212,2)</f>
        <v>0</v>
      </c>
      <c r="BL212" s="24" t="s">
        <v>292</v>
      </c>
      <c r="BM212" s="24" t="s">
        <v>368</v>
      </c>
    </row>
    <row r="213" s="1" customFormat="1">
      <c r="B213" s="46"/>
      <c r="C213" s="74"/>
      <c r="D213" s="247" t="s">
        <v>145</v>
      </c>
      <c r="E213" s="74"/>
      <c r="F213" s="248" t="s">
        <v>369</v>
      </c>
      <c r="G213" s="74"/>
      <c r="H213" s="74"/>
      <c r="I213" s="203"/>
      <c r="J213" s="74"/>
      <c r="K213" s="74"/>
      <c r="L213" s="72"/>
      <c r="M213" s="249"/>
      <c r="N213" s="47"/>
      <c r="O213" s="47"/>
      <c r="P213" s="47"/>
      <c r="Q213" s="47"/>
      <c r="R213" s="47"/>
      <c r="S213" s="47"/>
      <c r="T213" s="95"/>
      <c r="AT213" s="24" t="s">
        <v>145</v>
      </c>
      <c r="AU213" s="24" t="s">
        <v>80</v>
      </c>
    </row>
    <row r="214" s="13" customFormat="1">
      <c r="B214" s="260"/>
      <c r="C214" s="261"/>
      <c r="D214" s="247" t="s">
        <v>156</v>
      </c>
      <c r="E214" s="262" t="s">
        <v>21</v>
      </c>
      <c r="F214" s="263" t="s">
        <v>370</v>
      </c>
      <c r="G214" s="261"/>
      <c r="H214" s="264">
        <v>6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AT214" s="270" t="s">
        <v>156</v>
      </c>
      <c r="AU214" s="270" t="s">
        <v>80</v>
      </c>
      <c r="AV214" s="13" t="s">
        <v>82</v>
      </c>
      <c r="AW214" s="13" t="s">
        <v>36</v>
      </c>
      <c r="AX214" s="13" t="s">
        <v>73</v>
      </c>
      <c r="AY214" s="270" t="s">
        <v>133</v>
      </c>
    </row>
    <row r="215" s="14" customFormat="1">
      <c r="B215" s="271"/>
      <c r="C215" s="272"/>
      <c r="D215" s="247" t="s">
        <v>156</v>
      </c>
      <c r="E215" s="273" t="s">
        <v>21</v>
      </c>
      <c r="F215" s="274" t="s">
        <v>159</v>
      </c>
      <c r="G215" s="272"/>
      <c r="H215" s="275">
        <v>6</v>
      </c>
      <c r="I215" s="276"/>
      <c r="J215" s="272"/>
      <c r="K215" s="272"/>
      <c r="L215" s="277"/>
      <c r="M215" s="278"/>
      <c r="N215" s="279"/>
      <c r="O215" s="279"/>
      <c r="P215" s="279"/>
      <c r="Q215" s="279"/>
      <c r="R215" s="279"/>
      <c r="S215" s="279"/>
      <c r="T215" s="280"/>
      <c r="AT215" s="281" t="s">
        <v>156</v>
      </c>
      <c r="AU215" s="281" t="s">
        <v>80</v>
      </c>
      <c r="AV215" s="14" t="s">
        <v>141</v>
      </c>
      <c r="AW215" s="14" t="s">
        <v>36</v>
      </c>
      <c r="AX215" s="14" t="s">
        <v>80</v>
      </c>
      <c r="AY215" s="281" t="s">
        <v>133</v>
      </c>
    </row>
    <row r="216" s="1" customFormat="1" ht="16.5" customHeight="1">
      <c r="B216" s="46"/>
      <c r="C216" s="282" t="s">
        <v>296</v>
      </c>
      <c r="D216" s="282" t="s">
        <v>342</v>
      </c>
      <c r="E216" s="283" t="s">
        <v>372</v>
      </c>
      <c r="F216" s="284" t="s">
        <v>373</v>
      </c>
      <c r="G216" s="285" t="s">
        <v>239</v>
      </c>
      <c r="H216" s="286">
        <v>3432</v>
      </c>
      <c r="I216" s="287"/>
      <c r="J216" s="288">
        <f>ROUND(I216*H216,2)</f>
        <v>0</v>
      </c>
      <c r="K216" s="284" t="s">
        <v>140</v>
      </c>
      <c r="L216" s="289"/>
      <c r="M216" s="290" t="s">
        <v>21</v>
      </c>
      <c r="N216" s="291" t="s">
        <v>46</v>
      </c>
      <c r="O216" s="47"/>
      <c r="P216" s="244">
        <f>O216*H216</f>
        <v>0</v>
      </c>
      <c r="Q216" s="244">
        <v>0.089999999999999997</v>
      </c>
      <c r="R216" s="244">
        <f>Q216*H216</f>
        <v>308.88</v>
      </c>
      <c r="S216" s="244">
        <v>0</v>
      </c>
      <c r="T216" s="245">
        <f>S216*H216</f>
        <v>0</v>
      </c>
      <c r="AR216" s="24" t="s">
        <v>292</v>
      </c>
      <c r="AT216" s="24" t="s">
        <v>342</v>
      </c>
      <c r="AU216" s="24" t="s">
        <v>80</v>
      </c>
      <c r="AY216" s="24" t="s">
        <v>133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141</v>
      </c>
      <c r="BK216" s="246">
        <f>ROUND(I216*H216,2)</f>
        <v>0</v>
      </c>
      <c r="BL216" s="24" t="s">
        <v>292</v>
      </c>
      <c r="BM216" s="24" t="s">
        <v>374</v>
      </c>
    </row>
    <row r="217" s="12" customFormat="1">
      <c r="B217" s="250"/>
      <c r="C217" s="251"/>
      <c r="D217" s="247" t="s">
        <v>156</v>
      </c>
      <c r="E217" s="252" t="s">
        <v>21</v>
      </c>
      <c r="F217" s="253" t="s">
        <v>506</v>
      </c>
      <c r="G217" s="251"/>
      <c r="H217" s="252" t="s">
        <v>21</v>
      </c>
      <c r="I217" s="254"/>
      <c r="J217" s="251"/>
      <c r="K217" s="251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156</v>
      </c>
      <c r="AU217" s="259" t="s">
        <v>80</v>
      </c>
      <c r="AV217" s="12" t="s">
        <v>80</v>
      </c>
      <c r="AW217" s="12" t="s">
        <v>36</v>
      </c>
      <c r="AX217" s="12" t="s">
        <v>73</v>
      </c>
      <c r="AY217" s="259" t="s">
        <v>133</v>
      </c>
    </row>
    <row r="218" s="13" customFormat="1">
      <c r="B218" s="260"/>
      <c r="C218" s="261"/>
      <c r="D218" s="247" t="s">
        <v>156</v>
      </c>
      <c r="E218" s="262" t="s">
        <v>21</v>
      </c>
      <c r="F218" s="263" t="s">
        <v>507</v>
      </c>
      <c r="G218" s="261"/>
      <c r="H218" s="264">
        <v>3232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AT218" s="270" t="s">
        <v>156</v>
      </c>
      <c r="AU218" s="270" t="s">
        <v>80</v>
      </c>
      <c r="AV218" s="13" t="s">
        <v>82</v>
      </c>
      <c r="AW218" s="13" t="s">
        <v>36</v>
      </c>
      <c r="AX218" s="13" t="s">
        <v>73</v>
      </c>
      <c r="AY218" s="270" t="s">
        <v>133</v>
      </c>
    </row>
    <row r="219" s="12" customFormat="1">
      <c r="B219" s="250"/>
      <c r="C219" s="251"/>
      <c r="D219" s="247" t="s">
        <v>156</v>
      </c>
      <c r="E219" s="252" t="s">
        <v>21</v>
      </c>
      <c r="F219" s="253" t="s">
        <v>377</v>
      </c>
      <c r="G219" s="251"/>
      <c r="H219" s="252" t="s">
        <v>21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AT219" s="259" t="s">
        <v>156</v>
      </c>
      <c r="AU219" s="259" t="s">
        <v>80</v>
      </c>
      <c r="AV219" s="12" t="s">
        <v>80</v>
      </c>
      <c r="AW219" s="12" t="s">
        <v>36</v>
      </c>
      <c r="AX219" s="12" t="s">
        <v>73</v>
      </c>
      <c r="AY219" s="259" t="s">
        <v>133</v>
      </c>
    </row>
    <row r="220" s="13" customFormat="1">
      <c r="B220" s="260"/>
      <c r="C220" s="261"/>
      <c r="D220" s="247" t="s">
        <v>156</v>
      </c>
      <c r="E220" s="262" t="s">
        <v>21</v>
      </c>
      <c r="F220" s="263" t="s">
        <v>508</v>
      </c>
      <c r="G220" s="261"/>
      <c r="H220" s="264">
        <v>200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AT220" s="270" t="s">
        <v>156</v>
      </c>
      <c r="AU220" s="270" t="s">
        <v>80</v>
      </c>
      <c r="AV220" s="13" t="s">
        <v>82</v>
      </c>
      <c r="AW220" s="13" t="s">
        <v>36</v>
      </c>
      <c r="AX220" s="13" t="s">
        <v>73</v>
      </c>
      <c r="AY220" s="270" t="s">
        <v>133</v>
      </c>
    </row>
    <row r="221" s="14" customFormat="1">
      <c r="B221" s="271"/>
      <c r="C221" s="272"/>
      <c r="D221" s="247" t="s">
        <v>156</v>
      </c>
      <c r="E221" s="273" t="s">
        <v>21</v>
      </c>
      <c r="F221" s="274" t="s">
        <v>159</v>
      </c>
      <c r="G221" s="272"/>
      <c r="H221" s="275">
        <v>3432</v>
      </c>
      <c r="I221" s="276"/>
      <c r="J221" s="272"/>
      <c r="K221" s="272"/>
      <c r="L221" s="277"/>
      <c r="M221" s="278"/>
      <c r="N221" s="279"/>
      <c r="O221" s="279"/>
      <c r="P221" s="279"/>
      <c r="Q221" s="279"/>
      <c r="R221" s="279"/>
      <c r="S221" s="279"/>
      <c r="T221" s="280"/>
      <c r="AT221" s="281" t="s">
        <v>156</v>
      </c>
      <c r="AU221" s="281" t="s">
        <v>80</v>
      </c>
      <c r="AV221" s="14" t="s">
        <v>141</v>
      </c>
      <c r="AW221" s="14" t="s">
        <v>36</v>
      </c>
      <c r="AX221" s="14" t="s">
        <v>80</v>
      </c>
      <c r="AY221" s="281" t="s">
        <v>133</v>
      </c>
    </row>
    <row r="222" s="1" customFormat="1" ht="16.5" customHeight="1">
      <c r="B222" s="46"/>
      <c r="C222" s="282" t="s">
        <v>308</v>
      </c>
      <c r="D222" s="282" t="s">
        <v>342</v>
      </c>
      <c r="E222" s="283" t="s">
        <v>380</v>
      </c>
      <c r="F222" s="284" t="s">
        <v>381</v>
      </c>
      <c r="G222" s="285" t="s">
        <v>239</v>
      </c>
      <c r="H222" s="286">
        <v>3232</v>
      </c>
      <c r="I222" s="287"/>
      <c r="J222" s="288">
        <f>ROUND(I222*H222,2)</f>
        <v>0</v>
      </c>
      <c r="K222" s="284" t="s">
        <v>140</v>
      </c>
      <c r="L222" s="289"/>
      <c r="M222" s="290" t="s">
        <v>21</v>
      </c>
      <c r="N222" s="291" t="s">
        <v>46</v>
      </c>
      <c r="O222" s="47"/>
      <c r="P222" s="244">
        <f>O222*H222</f>
        <v>0</v>
      </c>
      <c r="Q222" s="244">
        <v>0.40999999999999998</v>
      </c>
      <c r="R222" s="244">
        <f>Q222*H222</f>
        <v>1325.1199999999999</v>
      </c>
      <c r="S222" s="244">
        <v>0</v>
      </c>
      <c r="T222" s="245">
        <f>S222*H222</f>
        <v>0</v>
      </c>
      <c r="AR222" s="24" t="s">
        <v>292</v>
      </c>
      <c r="AT222" s="24" t="s">
        <v>342</v>
      </c>
      <c r="AU222" s="24" t="s">
        <v>80</v>
      </c>
      <c r="AY222" s="24" t="s">
        <v>133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141</v>
      </c>
      <c r="BK222" s="246">
        <f>ROUND(I222*H222,2)</f>
        <v>0</v>
      </c>
      <c r="BL222" s="24" t="s">
        <v>292</v>
      </c>
      <c r="BM222" s="24" t="s">
        <v>382</v>
      </c>
    </row>
    <row r="223" s="1" customFormat="1" ht="16.5" customHeight="1">
      <c r="B223" s="46"/>
      <c r="C223" s="282" t="s">
        <v>314</v>
      </c>
      <c r="D223" s="282" t="s">
        <v>342</v>
      </c>
      <c r="E223" s="283" t="s">
        <v>384</v>
      </c>
      <c r="F223" s="284" t="s">
        <v>385</v>
      </c>
      <c r="G223" s="285" t="s">
        <v>239</v>
      </c>
      <c r="H223" s="286">
        <v>3432</v>
      </c>
      <c r="I223" s="287"/>
      <c r="J223" s="288">
        <f>ROUND(I223*H223,2)</f>
        <v>0</v>
      </c>
      <c r="K223" s="284" t="s">
        <v>140</v>
      </c>
      <c r="L223" s="289"/>
      <c r="M223" s="290" t="s">
        <v>21</v>
      </c>
      <c r="N223" s="291" t="s">
        <v>46</v>
      </c>
      <c r="O223" s="47"/>
      <c r="P223" s="244">
        <f>O223*H223</f>
        <v>0</v>
      </c>
      <c r="Q223" s="244">
        <v>0.14999999999999999</v>
      </c>
      <c r="R223" s="244">
        <f>Q223*H223</f>
        <v>514.79999999999995</v>
      </c>
      <c r="S223" s="244">
        <v>0</v>
      </c>
      <c r="T223" s="245">
        <f>S223*H223</f>
        <v>0</v>
      </c>
      <c r="AR223" s="24" t="s">
        <v>292</v>
      </c>
      <c r="AT223" s="24" t="s">
        <v>342</v>
      </c>
      <c r="AU223" s="24" t="s">
        <v>80</v>
      </c>
      <c r="AY223" s="24" t="s">
        <v>133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141</v>
      </c>
      <c r="BK223" s="246">
        <f>ROUND(I223*H223,2)</f>
        <v>0</v>
      </c>
      <c r="BL223" s="24" t="s">
        <v>292</v>
      </c>
      <c r="BM223" s="24" t="s">
        <v>386</v>
      </c>
    </row>
    <row r="224" s="12" customFormat="1">
      <c r="B224" s="250"/>
      <c r="C224" s="251"/>
      <c r="D224" s="247" t="s">
        <v>156</v>
      </c>
      <c r="E224" s="252" t="s">
        <v>21</v>
      </c>
      <c r="F224" s="253" t="s">
        <v>375</v>
      </c>
      <c r="G224" s="251"/>
      <c r="H224" s="252" t="s">
        <v>21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AT224" s="259" t="s">
        <v>156</v>
      </c>
      <c r="AU224" s="259" t="s">
        <v>80</v>
      </c>
      <c r="AV224" s="12" t="s">
        <v>80</v>
      </c>
      <c r="AW224" s="12" t="s">
        <v>36</v>
      </c>
      <c r="AX224" s="12" t="s">
        <v>73</v>
      </c>
      <c r="AY224" s="259" t="s">
        <v>133</v>
      </c>
    </row>
    <row r="225" s="13" customFormat="1">
      <c r="B225" s="260"/>
      <c r="C225" s="261"/>
      <c r="D225" s="247" t="s">
        <v>156</v>
      </c>
      <c r="E225" s="262" t="s">
        <v>21</v>
      </c>
      <c r="F225" s="263" t="s">
        <v>509</v>
      </c>
      <c r="G225" s="261"/>
      <c r="H225" s="264">
        <v>3232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AT225" s="270" t="s">
        <v>156</v>
      </c>
      <c r="AU225" s="270" t="s">
        <v>80</v>
      </c>
      <c r="AV225" s="13" t="s">
        <v>82</v>
      </c>
      <c r="AW225" s="13" t="s">
        <v>36</v>
      </c>
      <c r="AX225" s="13" t="s">
        <v>73</v>
      </c>
      <c r="AY225" s="270" t="s">
        <v>133</v>
      </c>
    </row>
    <row r="226" s="12" customFormat="1">
      <c r="B226" s="250"/>
      <c r="C226" s="251"/>
      <c r="D226" s="247" t="s">
        <v>156</v>
      </c>
      <c r="E226" s="252" t="s">
        <v>21</v>
      </c>
      <c r="F226" s="253" t="s">
        <v>377</v>
      </c>
      <c r="G226" s="251"/>
      <c r="H226" s="252" t="s">
        <v>21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AT226" s="259" t="s">
        <v>156</v>
      </c>
      <c r="AU226" s="259" t="s">
        <v>80</v>
      </c>
      <c r="AV226" s="12" t="s">
        <v>80</v>
      </c>
      <c r="AW226" s="12" t="s">
        <v>36</v>
      </c>
      <c r="AX226" s="12" t="s">
        <v>73</v>
      </c>
      <c r="AY226" s="259" t="s">
        <v>133</v>
      </c>
    </row>
    <row r="227" s="13" customFormat="1">
      <c r="B227" s="260"/>
      <c r="C227" s="261"/>
      <c r="D227" s="247" t="s">
        <v>156</v>
      </c>
      <c r="E227" s="262" t="s">
        <v>21</v>
      </c>
      <c r="F227" s="263" t="s">
        <v>508</v>
      </c>
      <c r="G227" s="261"/>
      <c r="H227" s="264">
        <v>200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AT227" s="270" t="s">
        <v>156</v>
      </c>
      <c r="AU227" s="270" t="s">
        <v>80</v>
      </c>
      <c r="AV227" s="13" t="s">
        <v>82</v>
      </c>
      <c r="AW227" s="13" t="s">
        <v>36</v>
      </c>
      <c r="AX227" s="13" t="s">
        <v>73</v>
      </c>
      <c r="AY227" s="270" t="s">
        <v>133</v>
      </c>
    </row>
    <row r="228" s="14" customFormat="1">
      <c r="B228" s="271"/>
      <c r="C228" s="272"/>
      <c r="D228" s="247" t="s">
        <v>156</v>
      </c>
      <c r="E228" s="273" t="s">
        <v>21</v>
      </c>
      <c r="F228" s="274" t="s">
        <v>159</v>
      </c>
      <c r="G228" s="272"/>
      <c r="H228" s="275">
        <v>3432</v>
      </c>
      <c r="I228" s="276"/>
      <c r="J228" s="272"/>
      <c r="K228" s="272"/>
      <c r="L228" s="277"/>
      <c r="M228" s="278"/>
      <c r="N228" s="279"/>
      <c r="O228" s="279"/>
      <c r="P228" s="279"/>
      <c r="Q228" s="279"/>
      <c r="R228" s="279"/>
      <c r="S228" s="279"/>
      <c r="T228" s="280"/>
      <c r="AT228" s="281" t="s">
        <v>156</v>
      </c>
      <c r="AU228" s="281" t="s">
        <v>80</v>
      </c>
      <c r="AV228" s="14" t="s">
        <v>141</v>
      </c>
      <c r="AW228" s="14" t="s">
        <v>36</v>
      </c>
      <c r="AX228" s="14" t="s">
        <v>80</v>
      </c>
      <c r="AY228" s="281" t="s">
        <v>133</v>
      </c>
    </row>
    <row r="229" s="1" customFormat="1" ht="16.5" customHeight="1">
      <c r="B229" s="46"/>
      <c r="C229" s="282" t="s">
        <v>323</v>
      </c>
      <c r="D229" s="282" t="s">
        <v>342</v>
      </c>
      <c r="E229" s="283" t="s">
        <v>388</v>
      </c>
      <c r="F229" s="284" t="s">
        <v>389</v>
      </c>
      <c r="G229" s="285" t="s">
        <v>239</v>
      </c>
      <c r="H229" s="286">
        <v>3232</v>
      </c>
      <c r="I229" s="287"/>
      <c r="J229" s="288">
        <f>ROUND(I229*H229,2)</f>
        <v>0</v>
      </c>
      <c r="K229" s="284" t="s">
        <v>140</v>
      </c>
      <c r="L229" s="289"/>
      <c r="M229" s="290" t="s">
        <v>21</v>
      </c>
      <c r="N229" s="291" t="s">
        <v>46</v>
      </c>
      <c r="O229" s="47"/>
      <c r="P229" s="244">
        <f>O229*H229</f>
        <v>0</v>
      </c>
      <c r="Q229" s="244">
        <v>0.050000000000000003</v>
      </c>
      <c r="R229" s="244">
        <f>Q229*H229</f>
        <v>161.60000000000002</v>
      </c>
      <c r="S229" s="244">
        <v>0</v>
      </c>
      <c r="T229" s="245">
        <f>S229*H229</f>
        <v>0</v>
      </c>
      <c r="AR229" s="24" t="s">
        <v>292</v>
      </c>
      <c r="AT229" s="24" t="s">
        <v>342</v>
      </c>
      <c r="AU229" s="24" t="s">
        <v>80</v>
      </c>
      <c r="AY229" s="24" t="s">
        <v>133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141</v>
      </c>
      <c r="BK229" s="246">
        <f>ROUND(I229*H229,2)</f>
        <v>0</v>
      </c>
      <c r="BL229" s="24" t="s">
        <v>292</v>
      </c>
      <c r="BM229" s="24" t="s">
        <v>390</v>
      </c>
    </row>
    <row r="230" s="1" customFormat="1" ht="16.5" customHeight="1">
      <c r="B230" s="46"/>
      <c r="C230" s="282" t="s">
        <v>329</v>
      </c>
      <c r="D230" s="282" t="s">
        <v>342</v>
      </c>
      <c r="E230" s="283" t="s">
        <v>350</v>
      </c>
      <c r="F230" s="284" t="s">
        <v>351</v>
      </c>
      <c r="G230" s="285" t="s">
        <v>239</v>
      </c>
      <c r="H230" s="286">
        <v>200</v>
      </c>
      <c r="I230" s="287"/>
      <c r="J230" s="288">
        <f>ROUND(I230*H230,2)</f>
        <v>0</v>
      </c>
      <c r="K230" s="284" t="s">
        <v>140</v>
      </c>
      <c r="L230" s="289"/>
      <c r="M230" s="290" t="s">
        <v>21</v>
      </c>
      <c r="N230" s="291" t="s">
        <v>46</v>
      </c>
      <c r="O230" s="47"/>
      <c r="P230" s="244">
        <f>O230*H230</f>
        <v>0</v>
      </c>
      <c r="Q230" s="244">
        <v>0.53000000000000003</v>
      </c>
      <c r="R230" s="244">
        <f>Q230*H230</f>
        <v>106</v>
      </c>
      <c r="S230" s="244">
        <v>0</v>
      </c>
      <c r="T230" s="245">
        <f>S230*H230</f>
        <v>0</v>
      </c>
      <c r="AR230" s="24" t="s">
        <v>292</v>
      </c>
      <c r="AT230" s="24" t="s">
        <v>342</v>
      </c>
      <c r="AU230" s="24" t="s">
        <v>80</v>
      </c>
      <c r="AY230" s="24" t="s">
        <v>133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4" t="s">
        <v>141</v>
      </c>
      <c r="BK230" s="246">
        <f>ROUND(I230*H230,2)</f>
        <v>0</v>
      </c>
      <c r="BL230" s="24" t="s">
        <v>292</v>
      </c>
      <c r="BM230" s="24" t="s">
        <v>510</v>
      </c>
    </row>
    <row r="231" s="13" customFormat="1">
      <c r="B231" s="260"/>
      <c r="C231" s="261"/>
      <c r="D231" s="247" t="s">
        <v>156</v>
      </c>
      <c r="E231" s="262" t="s">
        <v>21</v>
      </c>
      <c r="F231" s="263" t="s">
        <v>511</v>
      </c>
      <c r="G231" s="261"/>
      <c r="H231" s="264">
        <v>200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AT231" s="270" t="s">
        <v>156</v>
      </c>
      <c r="AU231" s="270" t="s">
        <v>80</v>
      </c>
      <c r="AV231" s="13" t="s">
        <v>82</v>
      </c>
      <c r="AW231" s="13" t="s">
        <v>36</v>
      </c>
      <c r="AX231" s="13" t="s">
        <v>73</v>
      </c>
      <c r="AY231" s="270" t="s">
        <v>133</v>
      </c>
    </row>
    <row r="232" s="14" customFormat="1">
      <c r="B232" s="271"/>
      <c r="C232" s="272"/>
      <c r="D232" s="247" t="s">
        <v>156</v>
      </c>
      <c r="E232" s="273" t="s">
        <v>21</v>
      </c>
      <c r="F232" s="274" t="s">
        <v>159</v>
      </c>
      <c r="G232" s="272"/>
      <c r="H232" s="275">
        <v>200</v>
      </c>
      <c r="I232" s="276"/>
      <c r="J232" s="272"/>
      <c r="K232" s="272"/>
      <c r="L232" s="277"/>
      <c r="M232" s="278"/>
      <c r="N232" s="279"/>
      <c r="O232" s="279"/>
      <c r="P232" s="279"/>
      <c r="Q232" s="279"/>
      <c r="R232" s="279"/>
      <c r="S232" s="279"/>
      <c r="T232" s="280"/>
      <c r="AT232" s="281" t="s">
        <v>156</v>
      </c>
      <c r="AU232" s="281" t="s">
        <v>80</v>
      </c>
      <c r="AV232" s="14" t="s">
        <v>141</v>
      </c>
      <c r="AW232" s="14" t="s">
        <v>36</v>
      </c>
      <c r="AX232" s="14" t="s">
        <v>80</v>
      </c>
      <c r="AY232" s="281" t="s">
        <v>133</v>
      </c>
    </row>
    <row r="233" s="1" customFormat="1" ht="16.5" customHeight="1">
      <c r="B233" s="46"/>
      <c r="C233" s="282" t="s">
        <v>332</v>
      </c>
      <c r="D233" s="282" t="s">
        <v>342</v>
      </c>
      <c r="E233" s="283" t="s">
        <v>392</v>
      </c>
      <c r="F233" s="284" t="s">
        <v>393</v>
      </c>
      <c r="G233" s="285" t="s">
        <v>239</v>
      </c>
      <c r="H233" s="286">
        <v>1616</v>
      </c>
      <c r="I233" s="287"/>
      <c r="J233" s="288">
        <f>ROUND(I233*H233,2)</f>
        <v>0</v>
      </c>
      <c r="K233" s="284" t="s">
        <v>140</v>
      </c>
      <c r="L233" s="289"/>
      <c r="M233" s="290" t="s">
        <v>21</v>
      </c>
      <c r="N233" s="291" t="s">
        <v>46</v>
      </c>
      <c r="O233" s="47"/>
      <c r="P233" s="244">
        <f>O233*H233</f>
        <v>0</v>
      </c>
      <c r="Q233" s="244">
        <v>0.17999999999999999</v>
      </c>
      <c r="R233" s="244">
        <f>Q233*H233</f>
        <v>290.88</v>
      </c>
      <c r="S233" s="244">
        <v>0</v>
      </c>
      <c r="T233" s="245">
        <f>S233*H233</f>
        <v>0</v>
      </c>
      <c r="AR233" s="24" t="s">
        <v>292</v>
      </c>
      <c r="AT233" s="24" t="s">
        <v>342</v>
      </c>
      <c r="AU233" s="24" t="s">
        <v>80</v>
      </c>
      <c r="AY233" s="24" t="s">
        <v>133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4" t="s">
        <v>141</v>
      </c>
      <c r="BK233" s="246">
        <f>ROUND(I233*H233,2)</f>
        <v>0</v>
      </c>
      <c r="BL233" s="24" t="s">
        <v>292</v>
      </c>
      <c r="BM233" s="24" t="s">
        <v>394</v>
      </c>
    </row>
    <row r="234" s="1" customFormat="1" ht="16.5" customHeight="1">
      <c r="B234" s="46"/>
      <c r="C234" s="282" t="s">
        <v>337</v>
      </c>
      <c r="D234" s="282" t="s">
        <v>342</v>
      </c>
      <c r="E234" s="283" t="s">
        <v>411</v>
      </c>
      <c r="F234" s="284" t="s">
        <v>412</v>
      </c>
      <c r="G234" s="285" t="s">
        <v>177</v>
      </c>
      <c r="H234" s="286">
        <v>0.223</v>
      </c>
      <c r="I234" s="287"/>
      <c r="J234" s="288">
        <f>ROUND(I234*H234,2)</f>
        <v>0</v>
      </c>
      <c r="K234" s="284" t="s">
        <v>140</v>
      </c>
      <c r="L234" s="289"/>
      <c r="M234" s="290" t="s">
        <v>21</v>
      </c>
      <c r="N234" s="291" t="s">
        <v>46</v>
      </c>
      <c r="O234" s="47"/>
      <c r="P234" s="244">
        <f>O234*H234</f>
        <v>0</v>
      </c>
      <c r="Q234" s="244">
        <v>2234</v>
      </c>
      <c r="R234" s="244">
        <f>Q234*H234</f>
        <v>498.18200000000002</v>
      </c>
      <c r="S234" s="244">
        <v>0</v>
      </c>
      <c r="T234" s="245">
        <f>S234*H234</f>
        <v>0</v>
      </c>
      <c r="AR234" s="24" t="s">
        <v>292</v>
      </c>
      <c r="AT234" s="24" t="s">
        <v>342</v>
      </c>
      <c r="AU234" s="24" t="s">
        <v>80</v>
      </c>
      <c r="AY234" s="24" t="s">
        <v>133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141</v>
      </c>
      <c r="BK234" s="246">
        <f>ROUND(I234*H234,2)</f>
        <v>0</v>
      </c>
      <c r="BL234" s="24" t="s">
        <v>292</v>
      </c>
      <c r="BM234" s="24" t="s">
        <v>413</v>
      </c>
    </row>
    <row r="235" s="12" customFormat="1">
      <c r="B235" s="250"/>
      <c r="C235" s="251"/>
      <c r="D235" s="247" t="s">
        <v>156</v>
      </c>
      <c r="E235" s="252" t="s">
        <v>21</v>
      </c>
      <c r="F235" s="253" t="s">
        <v>414</v>
      </c>
      <c r="G235" s="251"/>
      <c r="H235" s="252" t="s">
        <v>21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AT235" s="259" t="s">
        <v>156</v>
      </c>
      <c r="AU235" s="259" t="s">
        <v>80</v>
      </c>
      <c r="AV235" s="12" t="s">
        <v>80</v>
      </c>
      <c r="AW235" s="12" t="s">
        <v>36</v>
      </c>
      <c r="AX235" s="12" t="s">
        <v>73</v>
      </c>
      <c r="AY235" s="259" t="s">
        <v>133</v>
      </c>
    </row>
    <row r="236" s="13" customFormat="1">
      <c r="B236" s="260"/>
      <c r="C236" s="261"/>
      <c r="D236" s="247" t="s">
        <v>156</v>
      </c>
      <c r="E236" s="262" t="s">
        <v>21</v>
      </c>
      <c r="F236" s="263" t="s">
        <v>415</v>
      </c>
      <c r="G236" s="261"/>
      <c r="H236" s="264">
        <v>0.159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AT236" s="270" t="s">
        <v>156</v>
      </c>
      <c r="AU236" s="270" t="s">
        <v>80</v>
      </c>
      <c r="AV236" s="13" t="s">
        <v>82</v>
      </c>
      <c r="AW236" s="13" t="s">
        <v>36</v>
      </c>
      <c r="AX236" s="13" t="s">
        <v>73</v>
      </c>
      <c r="AY236" s="270" t="s">
        <v>133</v>
      </c>
    </row>
    <row r="237" s="13" customFormat="1">
      <c r="B237" s="260"/>
      <c r="C237" s="261"/>
      <c r="D237" s="247" t="s">
        <v>156</v>
      </c>
      <c r="E237" s="262" t="s">
        <v>21</v>
      </c>
      <c r="F237" s="263" t="s">
        <v>416</v>
      </c>
      <c r="G237" s="261"/>
      <c r="H237" s="264">
        <v>0.064000000000000001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AT237" s="270" t="s">
        <v>156</v>
      </c>
      <c r="AU237" s="270" t="s">
        <v>80</v>
      </c>
      <c r="AV237" s="13" t="s">
        <v>82</v>
      </c>
      <c r="AW237" s="13" t="s">
        <v>36</v>
      </c>
      <c r="AX237" s="13" t="s">
        <v>73</v>
      </c>
      <c r="AY237" s="270" t="s">
        <v>133</v>
      </c>
    </row>
    <row r="238" s="14" customFormat="1">
      <c r="B238" s="271"/>
      <c r="C238" s="272"/>
      <c r="D238" s="247" t="s">
        <v>156</v>
      </c>
      <c r="E238" s="273" t="s">
        <v>21</v>
      </c>
      <c r="F238" s="274" t="s">
        <v>159</v>
      </c>
      <c r="G238" s="272"/>
      <c r="H238" s="275">
        <v>0.223</v>
      </c>
      <c r="I238" s="276"/>
      <c r="J238" s="272"/>
      <c r="K238" s="272"/>
      <c r="L238" s="277"/>
      <c r="M238" s="292"/>
      <c r="N238" s="293"/>
      <c r="O238" s="293"/>
      <c r="P238" s="293"/>
      <c r="Q238" s="293"/>
      <c r="R238" s="293"/>
      <c r="S238" s="293"/>
      <c r="T238" s="294"/>
      <c r="AT238" s="281" t="s">
        <v>156</v>
      </c>
      <c r="AU238" s="281" t="s">
        <v>80</v>
      </c>
      <c r="AV238" s="14" t="s">
        <v>141</v>
      </c>
      <c r="AW238" s="14" t="s">
        <v>36</v>
      </c>
      <c r="AX238" s="14" t="s">
        <v>80</v>
      </c>
      <c r="AY238" s="281" t="s">
        <v>133</v>
      </c>
    </row>
    <row r="239" s="1" customFormat="1" ht="6.96" customHeight="1">
      <c r="B239" s="67"/>
      <c r="C239" s="68"/>
      <c r="D239" s="68"/>
      <c r="E239" s="68"/>
      <c r="F239" s="68"/>
      <c r="G239" s="68"/>
      <c r="H239" s="68"/>
      <c r="I239" s="178"/>
      <c r="J239" s="68"/>
      <c r="K239" s="68"/>
      <c r="L239" s="72"/>
    </row>
  </sheetData>
  <sheetProtection sheet="1" autoFilter="0" formatColumns="0" formatRows="0" objects="1" scenarios="1" spinCount="100000" saltValue="tj5ca8n5UVk9OILQoAJ7XiWdXNdvh4ofWPy8FHR0NoJMcMuCRJCTid7t51/vz87PBlsGA0fVCxa2f8C+PlSfLw==" hashValue="08TncZNdao/efMVv5WV9nJHiuhlzWn0cjEmpbM93cm8SMmmi7VShWlweUq6loH3mBE9IXhnjTwBCS4THhau6mw==" algorithmName="SHA-512" password="CC35"/>
  <autoFilter ref="C84:K23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99</v>
      </c>
      <c r="G1" s="151" t="s">
        <v>100</v>
      </c>
      <c r="H1" s="151"/>
      <c r="I1" s="152"/>
      <c r="J1" s="151" t="s">
        <v>101</v>
      </c>
      <c r="K1" s="150" t="s">
        <v>102</v>
      </c>
      <c r="L1" s="151" t="s">
        <v>103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98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TSO Hradec - Poláky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512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513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9. 10. 2018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37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38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hidden="1" s="1" customFormat="1" ht="14.4" customHeight="1">
      <c r="B32" s="46"/>
      <c r="C32" s="47"/>
      <c r="D32" s="55" t="s">
        <v>43</v>
      </c>
      <c r="E32" s="55" t="s">
        <v>44</v>
      </c>
      <c r="F32" s="169">
        <f>ROUND(SUM(BE82:BE91), 2)</f>
        <v>0</v>
      </c>
      <c r="G32" s="47"/>
      <c r="H32" s="47"/>
      <c r="I32" s="170">
        <v>0.20999999999999999</v>
      </c>
      <c r="J32" s="169">
        <f>ROUND(ROUND((SUM(BE82:BE91)),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ROUND(SUM(BF82:BF91), 2)</f>
        <v>0</v>
      </c>
      <c r="G33" s="47"/>
      <c r="H33" s="47"/>
      <c r="I33" s="170">
        <v>0.14999999999999999</v>
      </c>
      <c r="J33" s="169">
        <f>ROUND(ROUND((SUM(BF82:BF91)), 2)*I33, 2)</f>
        <v>0</v>
      </c>
      <c r="K33" s="51"/>
    </row>
    <row r="34" s="1" customFormat="1" ht="14.4" customHeight="1">
      <c r="B34" s="46"/>
      <c r="C34" s="47"/>
      <c r="D34" s="55" t="s">
        <v>43</v>
      </c>
      <c r="E34" s="55" t="s">
        <v>46</v>
      </c>
      <c r="F34" s="169">
        <f>ROUND(SUM(BG82:BG91),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69">
        <f>ROUND(SUM(BH82:BH91),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ROUND(SUM(BI82:BI91),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TSO Hradec - Poláky</v>
      </c>
      <c r="F47" s="40"/>
      <c r="G47" s="40"/>
      <c r="H47" s="40"/>
      <c r="I47" s="156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512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Č1 - VRN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zast. Hradec, Pětipsy, radonice</v>
      </c>
      <c r="G53" s="47"/>
      <c r="H53" s="47"/>
      <c r="I53" s="158" t="s">
        <v>25</v>
      </c>
      <c r="J53" s="159" t="str">
        <f>IF(J14="","",J14)</f>
        <v>9. 10. 2018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SŽDC, OŘ UNL, ST Most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J82</f>
        <v>0</v>
      </c>
      <c r="K60" s="51"/>
      <c r="AU60" s="24" t="s">
        <v>113</v>
      </c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56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81"/>
      <c r="J66" s="71"/>
      <c r="K66" s="71"/>
      <c r="L66" s="72"/>
    </row>
    <row r="67" s="1" customFormat="1" ht="36.96" customHeight="1">
      <c r="B67" s="46"/>
      <c r="C67" s="73" t="s">
        <v>117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6.5" customHeight="1">
      <c r="B70" s="46"/>
      <c r="C70" s="74"/>
      <c r="D70" s="74"/>
      <c r="E70" s="204" t="str">
        <f>E7</f>
        <v>TSO Hradec - Poláky</v>
      </c>
      <c r="F70" s="76"/>
      <c r="G70" s="76"/>
      <c r="H70" s="76"/>
      <c r="I70" s="203"/>
      <c r="J70" s="74"/>
      <c r="K70" s="74"/>
      <c r="L70" s="72"/>
    </row>
    <row r="71">
      <c r="B71" s="28"/>
      <c r="C71" s="76" t="s">
        <v>105</v>
      </c>
      <c r="D71" s="205"/>
      <c r="E71" s="205"/>
      <c r="F71" s="205"/>
      <c r="G71" s="205"/>
      <c r="H71" s="205"/>
      <c r="I71" s="148"/>
      <c r="J71" s="205"/>
      <c r="K71" s="205"/>
      <c r="L71" s="206"/>
    </row>
    <row r="72" s="1" customFormat="1" ht="16.5" customHeight="1">
      <c r="B72" s="46"/>
      <c r="C72" s="74"/>
      <c r="D72" s="74"/>
      <c r="E72" s="204" t="s">
        <v>512</v>
      </c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107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E11</f>
        <v>Č1 - VRN</v>
      </c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207" t="str">
        <f>F14</f>
        <v>zast. Hradec, Pětipsy, radonice</v>
      </c>
      <c r="G76" s="74"/>
      <c r="H76" s="74"/>
      <c r="I76" s="208" t="s">
        <v>25</v>
      </c>
      <c r="J76" s="85" t="str">
        <f>IF(J14="","",J14)</f>
        <v>9. 10. 2018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207" t="str">
        <f>E17</f>
        <v>SŽDC, OŘ UNL, ST Most</v>
      </c>
      <c r="G78" s="74"/>
      <c r="H78" s="74"/>
      <c r="I78" s="208" t="s">
        <v>34</v>
      </c>
      <c r="J78" s="207" t="str">
        <f>E23</f>
        <v xml:space="preserve"> </v>
      </c>
      <c r="K78" s="74"/>
      <c r="L78" s="72"/>
    </row>
    <row r="79" s="1" customFormat="1" ht="14.4" customHeight="1">
      <c r="B79" s="46"/>
      <c r="C79" s="76" t="s">
        <v>32</v>
      </c>
      <c r="D79" s="74"/>
      <c r="E79" s="74"/>
      <c r="F79" s="207" t="str">
        <f>IF(E20="","",E20)</f>
        <v/>
      </c>
      <c r="G79" s="74"/>
      <c r="H79" s="74"/>
      <c r="I79" s="203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0" customFormat="1" ht="29.28" customHeight="1">
      <c r="B81" s="209"/>
      <c r="C81" s="210" t="s">
        <v>118</v>
      </c>
      <c r="D81" s="211" t="s">
        <v>58</v>
      </c>
      <c r="E81" s="211" t="s">
        <v>54</v>
      </c>
      <c r="F81" s="211" t="s">
        <v>119</v>
      </c>
      <c r="G81" s="211" t="s">
        <v>120</v>
      </c>
      <c r="H81" s="211" t="s">
        <v>121</v>
      </c>
      <c r="I81" s="212" t="s">
        <v>122</v>
      </c>
      <c r="J81" s="211" t="s">
        <v>111</v>
      </c>
      <c r="K81" s="213" t="s">
        <v>123</v>
      </c>
      <c r="L81" s="214"/>
      <c r="M81" s="102" t="s">
        <v>124</v>
      </c>
      <c r="N81" s="103" t="s">
        <v>43</v>
      </c>
      <c r="O81" s="103" t="s">
        <v>125</v>
      </c>
      <c r="P81" s="103" t="s">
        <v>126</v>
      </c>
      <c r="Q81" s="103" t="s">
        <v>127</v>
      </c>
      <c r="R81" s="103" t="s">
        <v>128</v>
      </c>
      <c r="S81" s="103" t="s">
        <v>129</v>
      </c>
      <c r="T81" s="104" t="s">
        <v>130</v>
      </c>
    </row>
    <row r="82" s="1" customFormat="1" ht="29.28" customHeight="1">
      <c r="B82" s="46"/>
      <c r="C82" s="108" t="s">
        <v>112</v>
      </c>
      <c r="D82" s="74"/>
      <c r="E82" s="74"/>
      <c r="F82" s="74"/>
      <c r="G82" s="74"/>
      <c r="H82" s="74"/>
      <c r="I82" s="203"/>
      <c r="J82" s="215">
        <f>BK82</f>
        <v>0</v>
      </c>
      <c r="K82" s="74"/>
      <c r="L82" s="72"/>
      <c r="M82" s="105"/>
      <c r="N82" s="106"/>
      <c r="O82" s="106"/>
      <c r="P82" s="216">
        <f>SUM(P83:P91)</f>
        <v>0</v>
      </c>
      <c r="Q82" s="106"/>
      <c r="R82" s="216">
        <f>SUM(R83:R91)</f>
        <v>0</v>
      </c>
      <c r="S82" s="106"/>
      <c r="T82" s="217">
        <f>SUM(T83:T91)</f>
        <v>0</v>
      </c>
      <c r="AT82" s="24" t="s">
        <v>72</v>
      </c>
      <c r="AU82" s="24" t="s">
        <v>113</v>
      </c>
      <c r="BK82" s="218">
        <f>SUM(BK83:BK91)</f>
        <v>0</v>
      </c>
    </row>
    <row r="83" s="1" customFormat="1" ht="16.5" customHeight="1">
      <c r="B83" s="46"/>
      <c r="C83" s="235" t="s">
        <v>80</v>
      </c>
      <c r="D83" s="235" t="s">
        <v>136</v>
      </c>
      <c r="E83" s="236" t="s">
        <v>514</v>
      </c>
      <c r="F83" s="237" t="s">
        <v>515</v>
      </c>
      <c r="G83" s="238" t="s">
        <v>169</v>
      </c>
      <c r="H83" s="239">
        <v>2.1000000000000001</v>
      </c>
      <c r="I83" s="240"/>
      <c r="J83" s="241">
        <f>ROUND(I83*H83,2)</f>
        <v>0</v>
      </c>
      <c r="K83" s="237" t="s">
        <v>21</v>
      </c>
      <c r="L83" s="72"/>
      <c r="M83" s="242" t="s">
        <v>21</v>
      </c>
      <c r="N83" s="243" t="s">
        <v>46</v>
      </c>
      <c r="O83" s="47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4" t="s">
        <v>292</v>
      </c>
      <c r="AT83" s="24" t="s">
        <v>136</v>
      </c>
      <c r="AU83" s="24" t="s">
        <v>73</v>
      </c>
      <c r="AY83" s="24" t="s">
        <v>133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141</v>
      </c>
      <c r="BK83" s="246">
        <f>ROUND(I83*H83,2)</f>
        <v>0</v>
      </c>
      <c r="BL83" s="24" t="s">
        <v>292</v>
      </c>
      <c r="BM83" s="24" t="s">
        <v>516</v>
      </c>
    </row>
    <row r="84" s="1" customFormat="1" ht="16.5" customHeight="1">
      <c r="B84" s="46"/>
      <c r="C84" s="235" t="s">
        <v>82</v>
      </c>
      <c r="D84" s="235" t="s">
        <v>136</v>
      </c>
      <c r="E84" s="236" t="s">
        <v>517</v>
      </c>
      <c r="F84" s="237" t="s">
        <v>518</v>
      </c>
      <c r="G84" s="238" t="s">
        <v>239</v>
      </c>
      <c r="H84" s="239">
        <v>1</v>
      </c>
      <c r="I84" s="240"/>
      <c r="J84" s="241">
        <f>ROUND(I84*H84,2)</f>
        <v>0</v>
      </c>
      <c r="K84" s="237" t="s">
        <v>21</v>
      </c>
      <c r="L84" s="72"/>
      <c r="M84" s="242" t="s">
        <v>21</v>
      </c>
      <c r="N84" s="243" t="s">
        <v>46</v>
      </c>
      <c r="O84" s="47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AR84" s="24" t="s">
        <v>292</v>
      </c>
      <c r="AT84" s="24" t="s">
        <v>136</v>
      </c>
      <c r="AU84" s="24" t="s">
        <v>73</v>
      </c>
      <c r="AY84" s="24" t="s">
        <v>133</v>
      </c>
      <c r="BE84" s="246">
        <f>IF(N84="základní",J84,0)</f>
        <v>0</v>
      </c>
      <c r="BF84" s="246">
        <f>IF(N84="snížená",J84,0)</f>
        <v>0</v>
      </c>
      <c r="BG84" s="246">
        <f>IF(N84="zákl. přenesená",J84,0)</f>
        <v>0</v>
      </c>
      <c r="BH84" s="246">
        <f>IF(N84="sníž. přenesená",J84,0)</f>
        <v>0</v>
      </c>
      <c r="BI84" s="246">
        <f>IF(N84="nulová",J84,0)</f>
        <v>0</v>
      </c>
      <c r="BJ84" s="24" t="s">
        <v>141</v>
      </c>
      <c r="BK84" s="246">
        <f>ROUND(I84*H84,2)</f>
        <v>0</v>
      </c>
      <c r="BL84" s="24" t="s">
        <v>292</v>
      </c>
      <c r="BM84" s="24" t="s">
        <v>519</v>
      </c>
    </row>
    <row r="85" s="1" customFormat="1" ht="16.5" customHeight="1">
      <c r="B85" s="46"/>
      <c r="C85" s="235" t="s">
        <v>150</v>
      </c>
      <c r="D85" s="235" t="s">
        <v>136</v>
      </c>
      <c r="E85" s="236" t="s">
        <v>520</v>
      </c>
      <c r="F85" s="237" t="s">
        <v>521</v>
      </c>
      <c r="G85" s="238" t="s">
        <v>239</v>
      </c>
      <c r="H85" s="239">
        <v>1</v>
      </c>
      <c r="I85" s="240"/>
      <c r="J85" s="241">
        <f>ROUND(I85*H85,2)</f>
        <v>0</v>
      </c>
      <c r="K85" s="237" t="s">
        <v>21</v>
      </c>
      <c r="L85" s="72"/>
      <c r="M85" s="242" t="s">
        <v>21</v>
      </c>
      <c r="N85" s="243" t="s">
        <v>46</v>
      </c>
      <c r="O85" s="47"/>
      <c r="P85" s="244">
        <f>O85*H85</f>
        <v>0</v>
      </c>
      <c r="Q85" s="244">
        <v>0</v>
      </c>
      <c r="R85" s="244">
        <f>Q85*H85</f>
        <v>0</v>
      </c>
      <c r="S85" s="244">
        <v>0</v>
      </c>
      <c r="T85" s="245">
        <f>S85*H85</f>
        <v>0</v>
      </c>
      <c r="AR85" s="24" t="s">
        <v>292</v>
      </c>
      <c r="AT85" s="24" t="s">
        <v>136</v>
      </c>
      <c r="AU85" s="24" t="s">
        <v>73</v>
      </c>
      <c r="AY85" s="24" t="s">
        <v>133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4" t="s">
        <v>141</v>
      </c>
      <c r="BK85" s="246">
        <f>ROUND(I85*H85,2)</f>
        <v>0</v>
      </c>
      <c r="BL85" s="24" t="s">
        <v>292</v>
      </c>
      <c r="BM85" s="24" t="s">
        <v>522</v>
      </c>
    </row>
    <row r="86" s="1" customFormat="1" ht="16.5" customHeight="1">
      <c r="B86" s="46"/>
      <c r="C86" s="235" t="s">
        <v>141</v>
      </c>
      <c r="D86" s="235" t="s">
        <v>136</v>
      </c>
      <c r="E86" s="236" t="s">
        <v>523</v>
      </c>
      <c r="F86" s="237" t="s">
        <v>524</v>
      </c>
      <c r="G86" s="238" t="s">
        <v>239</v>
      </c>
      <c r="H86" s="239">
        <v>1</v>
      </c>
      <c r="I86" s="240"/>
      <c r="J86" s="241">
        <f>ROUND(I86*H86,2)</f>
        <v>0</v>
      </c>
      <c r="K86" s="237" t="s">
        <v>21</v>
      </c>
      <c r="L86" s="72"/>
      <c r="M86" s="242" t="s">
        <v>21</v>
      </c>
      <c r="N86" s="243" t="s">
        <v>46</v>
      </c>
      <c r="O86" s="47"/>
      <c r="P86" s="244">
        <f>O86*H86</f>
        <v>0</v>
      </c>
      <c r="Q86" s="244">
        <v>0</v>
      </c>
      <c r="R86" s="244">
        <f>Q86*H86</f>
        <v>0</v>
      </c>
      <c r="S86" s="244">
        <v>0</v>
      </c>
      <c r="T86" s="245">
        <f>S86*H86</f>
        <v>0</v>
      </c>
      <c r="AR86" s="24" t="s">
        <v>292</v>
      </c>
      <c r="AT86" s="24" t="s">
        <v>136</v>
      </c>
      <c r="AU86" s="24" t="s">
        <v>73</v>
      </c>
      <c r="AY86" s="24" t="s">
        <v>133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141</v>
      </c>
      <c r="BK86" s="246">
        <f>ROUND(I86*H86,2)</f>
        <v>0</v>
      </c>
      <c r="BL86" s="24" t="s">
        <v>292</v>
      </c>
      <c r="BM86" s="24" t="s">
        <v>525</v>
      </c>
    </row>
    <row r="87" s="1" customFormat="1" ht="16.5" customHeight="1">
      <c r="B87" s="46"/>
      <c r="C87" s="235" t="s">
        <v>134</v>
      </c>
      <c r="D87" s="235" t="s">
        <v>136</v>
      </c>
      <c r="E87" s="236" t="s">
        <v>526</v>
      </c>
      <c r="F87" s="237" t="s">
        <v>527</v>
      </c>
      <c r="G87" s="238" t="s">
        <v>239</v>
      </c>
      <c r="H87" s="239">
        <v>2</v>
      </c>
      <c r="I87" s="240"/>
      <c r="J87" s="241">
        <f>ROUND(I87*H87,2)</f>
        <v>0</v>
      </c>
      <c r="K87" s="237" t="s">
        <v>21</v>
      </c>
      <c r="L87" s="72"/>
      <c r="M87" s="242" t="s">
        <v>21</v>
      </c>
      <c r="N87" s="243" t="s">
        <v>46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292</v>
      </c>
      <c r="AT87" s="24" t="s">
        <v>136</v>
      </c>
      <c r="AU87" s="24" t="s">
        <v>73</v>
      </c>
      <c r="AY87" s="24" t="s">
        <v>133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141</v>
      </c>
      <c r="BK87" s="246">
        <f>ROUND(I87*H87,2)</f>
        <v>0</v>
      </c>
      <c r="BL87" s="24" t="s">
        <v>292</v>
      </c>
      <c r="BM87" s="24" t="s">
        <v>528</v>
      </c>
    </row>
    <row r="88" s="1" customFormat="1" ht="16.5" customHeight="1">
      <c r="B88" s="46"/>
      <c r="C88" s="235" t="s">
        <v>174</v>
      </c>
      <c r="D88" s="235" t="s">
        <v>136</v>
      </c>
      <c r="E88" s="236" t="s">
        <v>529</v>
      </c>
      <c r="F88" s="237" t="s">
        <v>530</v>
      </c>
      <c r="G88" s="238" t="s">
        <v>531</v>
      </c>
      <c r="H88" s="295"/>
      <c r="I88" s="240"/>
      <c r="J88" s="241">
        <f>ROUND(I88*H88,2)</f>
        <v>0</v>
      </c>
      <c r="K88" s="237" t="s">
        <v>140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141</v>
      </c>
      <c r="AT88" s="24" t="s">
        <v>136</v>
      </c>
      <c r="AU88" s="24" t="s">
        <v>73</v>
      </c>
      <c r="AY88" s="24" t="s">
        <v>133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141</v>
      </c>
      <c r="BK88" s="246">
        <f>ROUND(I88*H88,2)</f>
        <v>0</v>
      </c>
      <c r="BL88" s="24" t="s">
        <v>141</v>
      </c>
      <c r="BM88" s="24" t="s">
        <v>532</v>
      </c>
    </row>
    <row r="89" s="1" customFormat="1" ht="16.5" customHeight="1">
      <c r="B89" s="46"/>
      <c r="C89" s="235" t="s">
        <v>182</v>
      </c>
      <c r="D89" s="235" t="s">
        <v>136</v>
      </c>
      <c r="E89" s="236" t="s">
        <v>533</v>
      </c>
      <c r="F89" s="237" t="s">
        <v>534</v>
      </c>
      <c r="G89" s="238" t="s">
        <v>239</v>
      </c>
      <c r="H89" s="239">
        <v>3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46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292</v>
      </c>
      <c r="AT89" s="24" t="s">
        <v>136</v>
      </c>
      <c r="AU89" s="24" t="s">
        <v>73</v>
      </c>
      <c r="AY89" s="24" t="s">
        <v>133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141</v>
      </c>
      <c r="BK89" s="246">
        <f>ROUND(I89*H89,2)</f>
        <v>0</v>
      </c>
      <c r="BL89" s="24" t="s">
        <v>292</v>
      </c>
      <c r="BM89" s="24" t="s">
        <v>535</v>
      </c>
    </row>
    <row r="90" s="1" customFormat="1" ht="16.5" customHeight="1">
      <c r="B90" s="46"/>
      <c r="C90" s="235" t="s">
        <v>188</v>
      </c>
      <c r="D90" s="235" t="s">
        <v>136</v>
      </c>
      <c r="E90" s="236" t="s">
        <v>536</v>
      </c>
      <c r="F90" s="237" t="s">
        <v>537</v>
      </c>
      <c r="G90" s="238" t="s">
        <v>169</v>
      </c>
      <c r="H90" s="239">
        <v>2.1000000000000001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46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292</v>
      </c>
      <c r="AT90" s="24" t="s">
        <v>136</v>
      </c>
      <c r="AU90" s="24" t="s">
        <v>73</v>
      </c>
      <c r="AY90" s="24" t="s">
        <v>133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141</v>
      </c>
      <c r="BK90" s="246">
        <f>ROUND(I90*H90,2)</f>
        <v>0</v>
      </c>
      <c r="BL90" s="24" t="s">
        <v>292</v>
      </c>
      <c r="BM90" s="24" t="s">
        <v>538</v>
      </c>
    </row>
    <row r="91" s="1" customFormat="1" ht="16.5" customHeight="1">
      <c r="B91" s="46"/>
      <c r="C91" s="235" t="s">
        <v>200</v>
      </c>
      <c r="D91" s="235" t="s">
        <v>136</v>
      </c>
      <c r="E91" s="236" t="s">
        <v>539</v>
      </c>
      <c r="F91" s="237" t="s">
        <v>540</v>
      </c>
      <c r="G91" s="238" t="s">
        <v>531</v>
      </c>
      <c r="H91" s="295"/>
      <c r="I91" s="240"/>
      <c r="J91" s="241">
        <f>ROUND(I91*H91,2)</f>
        <v>0</v>
      </c>
      <c r="K91" s="237" t="s">
        <v>140</v>
      </c>
      <c r="L91" s="72"/>
      <c r="M91" s="242" t="s">
        <v>21</v>
      </c>
      <c r="N91" s="296" t="s">
        <v>46</v>
      </c>
      <c r="O91" s="297"/>
      <c r="P91" s="298">
        <f>O91*H91</f>
        <v>0</v>
      </c>
      <c r="Q91" s="298">
        <v>0</v>
      </c>
      <c r="R91" s="298">
        <f>Q91*H91</f>
        <v>0</v>
      </c>
      <c r="S91" s="298">
        <v>0</v>
      </c>
      <c r="T91" s="299">
        <f>S91*H91</f>
        <v>0</v>
      </c>
      <c r="AR91" s="24" t="s">
        <v>141</v>
      </c>
      <c r="AT91" s="24" t="s">
        <v>136</v>
      </c>
      <c r="AU91" s="24" t="s">
        <v>73</v>
      </c>
      <c r="AY91" s="24" t="s">
        <v>133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141</v>
      </c>
      <c r="BK91" s="246">
        <f>ROUND(I91*H91,2)</f>
        <v>0</v>
      </c>
      <c r="BL91" s="24" t="s">
        <v>141</v>
      </c>
      <c r="BM91" s="24" t="s">
        <v>541</v>
      </c>
    </row>
    <row r="92" s="1" customFormat="1" ht="6.96" customHeight="1">
      <c r="B92" s="67"/>
      <c r="C92" s="68"/>
      <c r="D92" s="68"/>
      <c r="E92" s="68"/>
      <c r="F92" s="68"/>
      <c r="G92" s="68"/>
      <c r="H92" s="68"/>
      <c r="I92" s="178"/>
      <c r="J92" s="68"/>
      <c r="K92" s="68"/>
      <c r="L92" s="72"/>
    </row>
  </sheetData>
  <sheetProtection sheet="1" autoFilter="0" formatColumns="0" formatRows="0" objects="1" scenarios="1" spinCount="100000" saltValue="6UUT7qqX5Me2MuMK+8vm6Weqe4oSxLAF92645PliyDSCMZsa/gs4SsoIJC8Eq5wEKh6/odTWVcrEpdXEnbZrqg==" hashValue="jzY90jBi0U2F7ZFXgTGeNEbfMZeAt//MBR1nSsE1mB3hla5uw9EwYn6gVTJ1q9ciaIJqbSysioNm7Un+i3svXQ==" algorithmName="SHA-512" password="CC35"/>
  <autoFilter ref="C81:K9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300" customWidth="1"/>
    <col min="2" max="2" width="1.664063" style="300" customWidth="1"/>
    <col min="3" max="4" width="5" style="300" customWidth="1"/>
    <col min="5" max="5" width="11.67" style="300" customWidth="1"/>
    <col min="6" max="6" width="9.17" style="300" customWidth="1"/>
    <col min="7" max="7" width="5" style="300" customWidth="1"/>
    <col min="8" max="8" width="77.83" style="300" customWidth="1"/>
    <col min="9" max="10" width="20" style="300" customWidth="1"/>
    <col min="11" max="11" width="1.664063" style="300" customWidth="1"/>
  </cols>
  <sheetData>
    <row r="1" ht="37.5" customHeight="1"/>
    <row r="2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5" customFormat="1" ht="45" customHeight="1">
      <c r="B3" s="304"/>
      <c r="C3" s="305" t="s">
        <v>542</v>
      </c>
      <c r="D3" s="305"/>
      <c r="E3" s="305"/>
      <c r="F3" s="305"/>
      <c r="G3" s="305"/>
      <c r="H3" s="305"/>
      <c r="I3" s="305"/>
      <c r="J3" s="305"/>
      <c r="K3" s="306"/>
    </row>
    <row r="4" ht="25.5" customHeight="1">
      <c r="B4" s="307"/>
      <c r="C4" s="308" t="s">
        <v>543</v>
      </c>
      <c r="D4" s="308"/>
      <c r="E4" s="308"/>
      <c r="F4" s="308"/>
      <c r="G4" s="308"/>
      <c r="H4" s="308"/>
      <c r="I4" s="308"/>
      <c r="J4" s="308"/>
      <c r="K4" s="309"/>
    </row>
    <row r="5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ht="15" customHeight="1">
      <c r="B6" s="307"/>
      <c r="C6" s="311" t="s">
        <v>544</v>
      </c>
      <c r="D6" s="311"/>
      <c r="E6" s="311"/>
      <c r="F6" s="311"/>
      <c r="G6" s="311"/>
      <c r="H6" s="311"/>
      <c r="I6" s="311"/>
      <c r="J6" s="311"/>
      <c r="K6" s="309"/>
    </row>
    <row r="7" ht="15" customHeight="1">
      <c r="B7" s="312"/>
      <c r="C7" s="311" t="s">
        <v>545</v>
      </c>
      <c r="D7" s="311"/>
      <c r="E7" s="311"/>
      <c r="F7" s="311"/>
      <c r="G7" s="311"/>
      <c r="H7" s="311"/>
      <c r="I7" s="311"/>
      <c r="J7" s="311"/>
      <c r="K7" s="309"/>
    </row>
    <row r="8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ht="15" customHeight="1">
      <c r="B9" s="312"/>
      <c r="C9" s="311" t="s">
        <v>546</v>
      </c>
      <c r="D9" s="311"/>
      <c r="E9" s="311"/>
      <c r="F9" s="311"/>
      <c r="G9" s="311"/>
      <c r="H9" s="311"/>
      <c r="I9" s="311"/>
      <c r="J9" s="311"/>
      <c r="K9" s="309"/>
    </row>
    <row r="10" ht="15" customHeight="1">
      <c r="B10" s="312"/>
      <c r="C10" s="311"/>
      <c r="D10" s="311" t="s">
        <v>547</v>
      </c>
      <c r="E10" s="311"/>
      <c r="F10" s="311"/>
      <c r="G10" s="311"/>
      <c r="H10" s="311"/>
      <c r="I10" s="311"/>
      <c r="J10" s="311"/>
      <c r="K10" s="309"/>
    </row>
    <row r="11" ht="15" customHeight="1">
      <c r="B11" s="312"/>
      <c r="C11" s="313"/>
      <c r="D11" s="311" t="s">
        <v>548</v>
      </c>
      <c r="E11" s="311"/>
      <c r="F11" s="311"/>
      <c r="G11" s="311"/>
      <c r="H11" s="311"/>
      <c r="I11" s="311"/>
      <c r="J11" s="311"/>
      <c r="K11" s="309"/>
    </row>
    <row r="12" ht="12.75" customHeight="1">
      <c r="B12" s="312"/>
      <c r="C12" s="313"/>
      <c r="D12" s="313"/>
      <c r="E12" s="313"/>
      <c r="F12" s="313"/>
      <c r="G12" s="313"/>
      <c r="H12" s="313"/>
      <c r="I12" s="313"/>
      <c r="J12" s="313"/>
      <c r="K12" s="309"/>
    </row>
    <row r="13" ht="15" customHeight="1">
      <c r="B13" s="312"/>
      <c r="C13" s="313"/>
      <c r="D13" s="311" t="s">
        <v>549</v>
      </c>
      <c r="E13" s="311"/>
      <c r="F13" s="311"/>
      <c r="G13" s="311"/>
      <c r="H13" s="311"/>
      <c r="I13" s="311"/>
      <c r="J13" s="311"/>
      <c r="K13" s="309"/>
    </row>
    <row r="14" ht="15" customHeight="1">
      <c r="B14" s="312"/>
      <c r="C14" s="313"/>
      <c r="D14" s="311" t="s">
        <v>550</v>
      </c>
      <c r="E14" s="311"/>
      <c r="F14" s="311"/>
      <c r="G14" s="311"/>
      <c r="H14" s="311"/>
      <c r="I14" s="311"/>
      <c r="J14" s="311"/>
      <c r="K14" s="309"/>
    </row>
    <row r="15" ht="15" customHeight="1">
      <c r="B15" s="312"/>
      <c r="C15" s="313"/>
      <c r="D15" s="311" t="s">
        <v>551</v>
      </c>
      <c r="E15" s="311"/>
      <c r="F15" s="311"/>
      <c r="G15" s="311"/>
      <c r="H15" s="311"/>
      <c r="I15" s="311"/>
      <c r="J15" s="311"/>
      <c r="K15" s="309"/>
    </row>
    <row r="16" ht="15" customHeight="1">
      <c r="B16" s="312"/>
      <c r="C16" s="313"/>
      <c r="D16" s="313"/>
      <c r="E16" s="314" t="s">
        <v>79</v>
      </c>
      <c r="F16" s="311" t="s">
        <v>552</v>
      </c>
      <c r="G16" s="311"/>
      <c r="H16" s="311"/>
      <c r="I16" s="311"/>
      <c r="J16" s="311"/>
      <c r="K16" s="309"/>
    </row>
    <row r="17" ht="15" customHeight="1">
      <c r="B17" s="312"/>
      <c r="C17" s="313"/>
      <c r="D17" s="313"/>
      <c r="E17" s="314" t="s">
        <v>553</v>
      </c>
      <c r="F17" s="311" t="s">
        <v>554</v>
      </c>
      <c r="G17" s="311"/>
      <c r="H17" s="311"/>
      <c r="I17" s="311"/>
      <c r="J17" s="311"/>
      <c r="K17" s="309"/>
    </row>
    <row r="18" ht="15" customHeight="1">
      <c r="B18" s="312"/>
      <c r="C18" s="313"/>
      <c r="D18" s="313"/>
      <c r="E18" s="314" t="s">
        <v>555</v>
      </c>
      <c r="F18" s="311" t="s">
        <v>556</v>
      </c>
      <c r="G18" s="311"/>
      <c r="H18" s="311"/>
      <c r="I18" s="311"/>
      <c r="J18" s="311"/>
      <c r="K18" s="309"/>
    </row>
    <row r="19" ht="15" customHeight="1">
      <c r="B19" s="312"/>
      <c r="C19" s="313"/>
      <c r="D19" s="313"/>
      <c r="E19" s="314" t="s">
        <v>557</v>
      </c>
      <c r="F19" s="311" t="s">
        <v>558</v>
      </c>
      <c r="G19" s="311"/>
      <c r="H19" s="311"/>
      <c r="I19" s="311"/>
      <c r="J19" s="311"/>
      <c r="K19" s="309"/>
    </row>
    <row r="20" ht="15" customHeight="1">
      <c r="B20" s="312"/>
      <c r="C20" s="313"/>
      <c r="D20" s="313"/>
      <c r="E20" s="314" t="s">
        <v>287</v>
      </c>
      <c r="F20" s="311" t="s">
        <v>288</v>
      </c>
      <c r="G20" s="311"/>
      <c r="H20" s="311"/>
      <c r="I20" s="311"/>
      <c r="J20" s="311"/>
      <c r="K20" s="309"/>
    </row>
    <row r="21" ht="15" customHeight="1">
      <c r="B21" s="312"/>
      <c r="C21" s="313"/>
      <c r="D21" s="313"/>
      <c r="E21" s="314" t="s">
        <v>86</v>
      </c>
      <c r="F21" s="311" t="s">
        <v>559</v>
      </c>
      <c r="G21" s="311"/>
      <c r="H21" s="311"/>
      <c r="I21" s="311"/>
      <c r="J21" s="311"/>
      <c r="K21" s="309"/>
    </row>
    <row r="22" ht="12.75" customHeight="1">
      <c r="B22" s="312"/>
      <c r="C22" s="313"/>
      <c r="D22" s="313"/>
      <c r="E22" s="313"/>
      <c r="F22" s="313"/>
      <c r="G22" s="313"/>
      <c r="H22" s="313"/>
      <c r="I22" s="313"/>
      <c r="J22" s="313"/>
      <c r="K22" s="309"/>
    </row>
    <row r="23" ht="15" customHeight="1">
      <c r="B23" s="312"/>
      <c r="C23" s="311" t="s">
        <v>560</v>
      </c>
      <c r="D23" s="311"/>
      <c r="E23" s="311"/>
      <c r="F23" s="311"/>
      <c r="G23" s="311"/>
      <c r="H23" s="311"/>
      <c r="I23" s="311"/>
      <c r="J23" s="311"/>
      <c r="K23" s="309"/>
    </row>
    <row r="24" ht="15" customHeight="1">
      <c r="B24" s="312"/>
      <c r="C24" s="311" t="s">
        <v>561</v>
      </c>
      <c r="D24" s="311"/>
      <c r="E24" s="311"/>
      <c r="F24" s="311"/>
      <c r="G24" s="311"/>
      <c r="H24" s="311"/>
      <c r="I24" s="311"/>
      <c r="J24" s="311"/>
      <c r="K24" s="309"/>
    </row>
    <row r="25" ht="15" customHeight="1">
      <c r="B25" s="312"/>
      <c r="C25" s="311"/>
      <c r="D25" s="311" t="s">
        <v>562</v>
      </c>
      <c r="E25" s="311"/>
      <c r="F25" s="311"/>
      <c r="G25" s="311"/>
      <c r="H25" s="311"/>
      <c r="I25" s="311"/>
      <c r="J25" s="311"/>
      <c r="K25" s="309"/>
    </row>
    <row r="26" ht="15" customHeight="1">
      <c r="B26" s="312"/>
      <c r="C26" s="313"/>
      <c r="D26" s="311" t="s">
        <v>563</v>
      </c>
      <c r="E26" s="311"/>
      <c r="F26" s="311"/>
      <c r="G26" s="311"/>
      <c r="H26" s="311"/>
      <c r="I26" s="311"/>
      <c r="J26" s="311"/>
      <c r="K26" s="309"/>
    </row>
    <row r="27" ht="12.75" customHeight="1">
      <c r="B27" s="312"/>
      <c r="C27" s="313"/>
      <c r="D27" s="313"/>
      <c r="E27" s="313"/>
      <c r="F27" s="313"/>
      <c r="G27" s="313"/>
      <c r="H27" s="313"/>
      <c r="I27" s="313"/>
      <c r="J27" s="313"/>
      <c r="K27" s="309"/>
    </row>
    <row r="28" ht="15" customHeight="1">
      <c r="B28" s="312"/>
      <c r="C28" s="313"/>
      <c r="D28" s="311" t="s">
        <v>564</v>
      </c>
      <c r="E28" s="311"/>
      <c r="F28" s="311"/>
      <c r="G28" s="311"/>
      <c r="H28" s="311"/>
      <c r="I28" s="311"/>
      <c r="J28" s="311"/>
      <c r="K28" s="309"/>
    </row>
    <row r="29" ht="15" customHeight="1">
      <c r="B29" s="312"/>
      <c r="C29" s="313"/>
      <c r="D29" s="311" t="s">
        <v>565</v>
      </c>
      <c r="E29" s="311"/>
      <c r="F29" s="311"/>
      <c r="G29" s="311"/>
      <c r="H29" s="311"/>
      <c r="I29" s="311"/>
      <c r="J29" s="311"/>
      <c r="K29" s="309"/>
    </row>
    <row r="30" ht="12.75" customHeight="1">
      <c r="B30" s="312"/>
      <c r="C30" s="313"/>
      <c r="D30" s="313"/>
      <c r="E30" s="313"/>
      <c r="F30" s="313"/>
      <c r="G30" s="313"/>
      <c r="H30" s="313"/>
      <c r="I30" s="313"/>
      <c r="J30" s="313"/>
      <c r="K30" s="309"/>
    </row>
    <row r="31" ht="15" customHeight="1">
      <c r="B31" s="312"/>
      <c r="C31" s="313"/>
      <c r="D31" s="311" t="s">
        <v>566</v>
      </c>
      <c r="E31" s="311"/>
      <c r="F31" s="311"/>
      <c r="G31" s="311"/>
      <c r="H31" s="311"/>
      <c r="I31" s="311"/>
      <c r="J31" s="311"/>
      <c r="K31" s="309"/>
    </row>
    <row r="32" ht="15" customHeight="1">
      <c r="B32" s="312"/>
      <c r="C32" s="313"/>
      <c r="D32" s="311" t="s">
        <v>567</v>
      </c>
      <c r="E32" s="311"/>
      <c r="F32" s="311"/>
      <c r="G32" s="311"/>
      <c r="H32" s="311"/>
      <c r="I32" s="311"/>
      <c r="J32" s="311"/>
      <c r="K32" s="309"/>
    </row>
    <row r="33" ht="15" customHeight="1">
      <c r="B33" s="312"/>
      <c r="C33" s="313"/>
      <c r="D33" s="311" t="s">
        <v>568</v>
      </c>
      <c r="E33" s="311"/>
      <c r="F33" s="311"/>
      <c r="G33" s="311"/>
      <c r="H33" s="311"/>
      <c r="I33" s="311"/>
      <c r="J33" s="311"/>
      <c r="K33" s="309"/>
    </row>
    <row r="34" ht="15" customHeight="1">
      <c r="B34" s="312"/>
      <c r="C34" s="313"/>
      <c r="D34" s="311"/>
      <c r="E34" s="315" t="s">
        <v>118</v>
      </c>
      <c r="F34" s="311"/>
      <c r="G34" s="311" t="s">
        <v>569</v>
      </c>
      <c r="H34" s="311"/>
      <c r="I34" s="311"/>
      <c r="J34" s="311"/>
      <c r="K34" s="309"/>
    </row>
    <row r="35" ht="30.75" customHeight="1">
      <c r="B35" s="312"/>
      <c r="C35" s="313"/>
      <c r="D35" s="311"/>
      <c r="E35" s="315" t="s">
        <v>570</v>
      </c>
      <c r="F35" s="311"/>
      <c r="G35" s="311" t="s">
        <v>571</v>
      </c>
      <c r="H35" s="311"/>
      <c r="I35" s="311"/>
      <c r="J35" s="311"/>
      <c r="K35" s="309"/>
    </row>
    <row r="36" ht="15" customHeight="1">
      <c r="B36" s="312"/>
      <c r="C36" s="313"/>
      <c r="D36" s="311"/>
      <c r="E36" s="315" t="s">
        <v>54</v>
      </c>
      <c r="F36" s="311"/>
      <c r="G36" s="311" t="s">
        <v>572</v>
      </c>
      <c r="H36" s="311"/>
      <c r="I36" s="311"/>
      <c r="J36" s="311"/>
      <c r="K36" s="309"/>
    </row>
    <row r="37" ht="15" customHeight="1">
      <c r="B37" s="312"/>
      <c r="C37" s="313"/>
      <c r="D37" s="311"/>
      <c r="E37" s="315" t="s">
        <v>119</v>
      </c>
      <c r="F37" s="311"/>
      <c r="G37" s="311" t="s">
        <v>573</v>
      </c>
      <c r="H37" s="311"/>
      <c r="I37" s="311"/>
      <c r="J37" s="311"/>
      <c r="K37" s="309"/>
    </row>
    <row r="38" ht="15" customHeight="1">
      <c r="B38" s="312"/>
      <c r="C38" s="313"/>
      <c r="D38" s="311"/>
      <c r="E38" s="315" t="s">
        <v>120</v>
      </c>
      <c r="F38" s="311"/>
      <c r="G38" s="311" t="s">
        <v>574</v>
      </c>
      <c r="H38" s="311"/>
      <c r="I38" s="311"/>
      <c r="J38" s="311"/>
      <c r="K38" s="309"/>
    </row>
    <row r="39" ht="15" customHeight="1">
      <c r="B39" s="312"/>
      <c r="C39" s="313"/>
      <c r="D39" s="311"/>
      <c r="E39" s="315" t="s">
        <v>121</v>
      </c>
      <c r="F39" s="311"/>
      <c r="G39" s="311" t="s">
        <v>575</v>
      </c>
      <c r="H39" s="311"/>
      <c r="I39" s="311"/>
      <c r="J39" s="311"/>
      <c r="K39" s="309"/>
    </row>
    <row r="40" ht="15" customHeight="1">
      <c r="B40" s="312"/>
      <c r="C40" s="313"/>
      <c r="D40" s="311"/>
      <c r="E40" s="315" t="s">
        <v>576</v>
      </c>
      <c r="F40" s="311"/>
      <c r="G40" s="311" t="s">
        <v>577</v>
      </c>
      <c r="H40" s="311"/>
      <c r="I40" s="311"/>
      <c r="J40" s="311"/>
      <c r="K40" s="309"/>
    </row>
    <row r="41" ht="15" customHeight="1">
      <c r="B41" s="312"/>
      <c r="C41" s="313"/>
      <c r="D41" s="311"/>
      <c r="E41" s="315"/>
      <c r="F41" s="311"/>
      <c r="G41" s="311" t="s">
        <v>578</v>
      </c>
      <c r="H41" s="311"/>
      <c r="I41" s="311"/>
      <c r="J41" s="311"/>
      <c r="K41" s="309"/>
    </row>
    <row r="42" ht="15" customHeight="1">
      <c r="B42" s="312"/>
      <c r="C42" s="313"/>
      <c r="D42" s="311"/>
      <c r="E42" s="315" t="s">
        <v>579</v>
      </c>
      <c r="F42" s="311"/>
      <c r="G42" s="311" t="s">
        <v>580</v>
      </c>
      <c r="H42" s="311"/>
      <c r="I42" s="311"/>
      <c r="J42" s="311"/>
      <c r="K42" s="309"/>
    </row>
    <row r="43" ht="15" customHeight="1">
      <c r="B43" s="312"/>
      <c r="C43" s="313"/>
      <c r="D43" s="311"/>
      <c r="E43" s="315" t="s">
        <v>123</v>
      </c>
      <c r="F43" s="311"/>
      <c r="G43" s="311" t="s">
        <v>581</v>
      </c>
      <c r="H43" s="311"/>
      <c r="I43" s="311"/>
      <c r="J43" s="311"/>
      <c r="K43" s="309"/>
    </row>
    <row r="44" ht="12.75" customHeight="1">
      <c r="B44" s="312"/>
      <c r="C44" s="313"/>
      <c r="D44" s="311"/>
      <c r="E44" s="311"/>
      <c r="F44" s="311"/>
      <c r="G44" s="311"/>
      <c r="H44" s="311"/>
      <c r="I44" s="311"/>
      <c r="J44" s="311"/>
      <c r="K44" s="309"/>
    </row>
    <row r="45" ht="15" customHeight="1">
      <c r="B45" s="312"/>
      <c r="C45" s="313"/>
      <c r="D45" s="311" t="s">
        <v>582</v>
      </c>
      <c r="E45" s="311"/>
      <c r="F45" s="311"/>
      <c r="G45" s="311"/>
      <c r="H45" s="311"/>
      <c r="I45" s="311"/>
      <c r="J45" s="311"/>
      <c r="K45" s="309"/>
    </row>
    <row r="46" ht="15" customHeight="1">
      <c r="B46" s="312"/>
      <c r="C46" s="313"/>
      <c r="D46" s="313"/>
      <c r="E46" s="311" t="s">
        <v>583</v>
      </c>
      <c r="F46" s="311"/>
      <c r="G46" s="311"/>
      <c r="H46" s="311"/>
      <c r="I46" s="311"/>
      <c r="J46" s="311"/>
      <c r="K46" s="309"/>
    </row>
    <row r="47" ht="15" customHeight="1">
      <c r="B47" s="312"/>
      <c r="C47" s="313"/>
      <c r="D47" s="313"/>
      <c r="E47" s="311" t="s">
        <v>584</v>
      </c>
      <c r="F47" s="311"/>
      <c r="G47" s="311"/>
      <c r="H47" s="311"/>
      <c r="I47" s="311"/>
      <c r="J47" s="311"/>
      <c r="K47" s="309"/>
    </row>
    <row r="48" ht="15" customHeight="1">
      <c r="B48" s="312"/>
      <c r="C48" s="313"/>
      <c r="D48" s="313"/>
      <c r="E48" s="311" t="s">
        <v>585</v>
      </c>
      <c r="F48" s="311"/>
      <c r="G48" s="311"/>
      <c r="H48" s="311"/>
      <c r="I48" s="311"/>
      <c r="J48" s="311"/>
      <c r="K48" s="309"/>
    </row>
    <row r="49" ht="15" customHeight="1">
      <c r="B49" s="312"/>
      <c r="C49" s="313"/>
      <c r="D49" s="311" t="s">
        <v>586</v>
      </c>
      <c r="E49" s="311"/>
      <c r="F49" s="311"/>
      <c r="G49" s="311"/>
      <c r="H49" s="311"/>
      <c r="I49" s="311"/>
      <c r="J49" s="311"/>
      <c r="K49" s="309"/>
    </row>
    <row r="50" ht="25.5" customHeight="1">
      <c r="B50" s="307"/>
      <c r="C50" s="308" t="s">
        <v>587</v>
      </c>
      <c r="D50" s="308"/>
      <c r="E50" s="308"/>
      <c r="F50" s="308"/>
      <c r="G50" s="308"/>
      <c r="H50" s="308"/>
      <c r="I50" s="308"/>
      <c r="J50" s="308"/>
      <c r="K50" s="309"/>
    </row>
    <row r="51" ht="5.25" customHeight="1">
      <c r="B51" s="307"/>
      <c r="C51" s="310"/>
      <c r="D51" s="310"/>
      <c r="E51" s="310"/>
      <c r="F51" s="310"/>
      <c r="G51" s="310"/>
      <c r="H51" s="310"/>
      <c r="I51" s="310"/>
      <c r="J51" s="310"/>
      <c r="K51" s="309"/>
    </row>
    <row r="52" ht="15" customHeight="1">
      <c r="B52" s="307"/>
      <c r="C52" s="311" t="s">
        <v>588</v>
      </c>
      <c r="D52" s="311"/>
      <c r="E52" s="311"/>
      <c r="F52" s="311"/>
      <c r="G52" s="311"/>
      <c r="H52" s="311"/>
      <c r="I52" s="311"/>
      <c r="J52" s="311"/>
      <c r="K52" s="309"/>
    </row>
    <row r="53" ht="15" customHeight="1">
      <c r="B53" s="307"/>
      <c r="C53" s="311" t="s">
        <v>589</v>
      </c>
      <c r="D53" s="311"/>
      <c r="E53" s="311"/>
      <c r="F53" s="311"/>
      <c r="G53" s="311"/>
      <c r="H53" s="311"/>
      <c r="I53" s="311"/>
      <c r="J53" s="311"/>
      <c r="K53" s="309"/>
    </row>
    <row r="54" ht="12.75" customHeight="1">
      <c r="B54" s="307"/>
      <c r="C54" s="311"/>
      <c r="D54" s="311"/>
      <c r="E54" s="311"/>
      <c r="F54" s="311"/>
      <c r="G54" s="311"/>
      <c r="H54" s="311"/>
      <c r="I54" s="311"/>
      <c r="J54" s="311"/>
      <c r="K54" s="309"/>
    </row>
    <row r="55" ht="15" customHeight="1">
      <c r="B55" s="307"/>
      <c r="C55" s="311" t="s">
        <v>590</v>
      </c>
      <c r="D55" s="311"/>
      <c r="E55" s="311"/>
      <c r="F55" s="311"/>
      <c r="G55" s="311"/>
      <c r="H55" s="311"/>
      <c r="I55" s="311"/>
      <c r="J55" s="311"/>
      <c r="K55" s="309"/>
    </row>
    <row r="56" ht="15" customHeight="1">
      <c r="B56" s="307"/>
      <c r="C56" s="313"/>
      <c r="D56" s="311" t="s">
        <v>591</v>
      </c>
      <c r="E56" s="311"/>
      <c r="F56" s="311"/>
      <c r="G56" s="311"/>
      <c r="H56" s="311"/>
      <c r="I56" s="311"/>
      <c r="J56" s="311"/>
      <c r="K56" s="309"/>
    </row>
    <row r="57" ht="15" customHeight="1">
      <c r="B57" s="307"/>
      <c r="C57" s="313"/>
      <c r="D57" s="311" t="s">
        <v>592</v>
      </c>
      <c r="E57" s="311"/>
      <c r="F57" s="311"/>
      <c r="G57" s="311"/>
      <c r="H57" s="311"/>
      <c r="I57" s="311"/>
      <c r="J57" s="311"/>
      <c r="K57" s="309"/>
    </row>
    <row r="58" ht="15" customHeight="1">
      <c r="B58" s="307"/>
      <c r="C58" s="313"/>
      <c r="D58" s="311" t="s">
        <v>593</v>
      </c>
      <c r="E58" s="311"/>
      <c r="F58" s="311"/>
      <c r="G58" s="311"/>
      <c r="H58" s="311"/>
      <c r="I58" s="311"/>
      <c r="J58" s="311"/>
      <c r="K58" s="309"/>
    </row>
    <row r="59" ht="15" customHeight="1">
      <c r="B59" s="307"/>
      <c r="C59" s="313"/>
      <c r="D59" s="311" t="s">
        <v>594</v>
      </c>
      <c r="E59" s="311"/>
      <c r="F59" s="311"/>
      <c r="G59" s="311"/>
      <c r="H59" s="311"/>
      <c r="I59" s="311"/>
      <c r="J59" s="311"/>
      <c r="K59" s="309"/>
    </row>
    <row r="60" ht="15" customHeight="1">
      <c r="B60" s="307"/>
      <c r="C60" s="313"/>
      <c r="D60" s="316" t="s">
        <v>595</v>
      </c>
      <c r="E60" s="316"/>
      <c r="F60" s="316"/>
      <c r="G60" s="316"/>
      <c r="H60" s="316"/>
      <c r="I60" s="316"/>
      <c r="J60" s="316"/>
      <c r="K60" s="309"/>
    </row>
    <row r="61" ht="15" customHeight="1">
      <c r="B61" s="307"/>
      <c r="C61" s="313"/>
      <c r="D61" s="311" t="s">
        <v>596</v>
      </c>
      <c r="E61" s="311"/>
      <c r="F61" s="311"/>
      <c r="G61" s="311"/>
      <c r="H61" s="311"/>
      <c r="I61" s="311"/>
      <c r="J61" s="311"/>
      <c r="K61" s="309"/>
    </row>
    <row r="62" ht="12.75" customHeight="1">
      <c r="B62" s="307"/>
      <c r="C62" s="313"/>
      <c r="D62" s="313"/>
      <c r="E62" s="317"/>
      <c r="F62" s="313"/>
      <c r="G62" s="313"/>
      <c r="H62" s="313"/>
      <c r="I62" s="313"/>
      <c r="J62" s="313"/>
      <c r="K62" s="309"/>
    </row>
    <row r="63" ht="15" customHeight="1">
      <c r="B63" s="307"/>
      <c r="C63" s="313"/>
      <c r="D63" s="311" t="s">
        <v>597</v>
      </c>
      <c r="E63" s="311"/>
      <c r="F63" s="311"/>
      <c r="G63" s="311"/>
      <c r="H63" s="311"/>
      <c r="I63" s="311"/>
      <c r="J63" s="311"/>
      <c r="K63" s="309"/>
    </row>
    <row r="64" ht="15" customHeight="1">
      <c r="B64" s="307"/>
      <c r="C64" s="313"/>
      <c r="D64" s="316" t="s">
        <v>598</v>
      </c>
      <c r="E64" s="316"/>
      <c r="F64" s="316"/>
      <c r="G64" s="316"/>
      <c r="H64" s="316"/>
      <c r="I64" s="316"/>
      <c r="J64" s="316"/>
      <c r="K64" s="309"/>
    </row>
    <row r="65" ht="15" customHeight="1">
      <c r="B65" s="307"/>
      <c r="C65" s="313"/>
      <c r="D65" s="311" t="s">
        <v>599</v>
      </c>
      <c r="E65" s="311"/>
      <c r="F65" s="311"/>
      <c r="G65" s="311"/>
      <c r="H65" s="311"/>
      <c r="I65" s="311"/>
      <c r="J65" s="311"/>
      <c r="K65" s="309"/>
    </row>
    <row r="66" ht="15" customHeight="1">
      <c r="B66" s="307"/>
      <c r="C66" s="313"/>
      <c r="D66" s="311" t="s">
        <v>600</v>
      </c>
      <c r="E66" s="311"/>
      <c r="F66" s="311"/>
      <c r="G66" s="311"/>
      <c r="H66" s="311"/>
      <c r="I66" s="311"/>
      <c r="J66" s="311"/>
      <c r="K66" s="309"/>
    </row>
    <row r="67" ht="15" customHeight="1">
      <c r="B67" s="307"/>
      <c r="C67" s="313"/>
      <c r="D67" s="311" t="s">
        <v>601</v>
      </c>
      <c r="E67" s="311"/>
      <c r="F67" s="311"/>
      <c r="G67" s="311"/>
      <c r="H67" s="311"/>
      <c r="I67" s="311"/>
      <c r="J67" s="311"/>
      <c r="K67" s="309"/>
    </row>
    <row r="68" ht="15" customHeight="1">
      <c r="B68" s="307"/>
      <c r="C68" s="313"/>
      <c r="D68" s="311" t="s">
        <v>602</v>
      </c>
      <c r="E68" s="311"/>
      <c r="F68" s="311"/>
      <c r="G68" s="311"/>
      <c r="H68" s="311"/>
      <c r="I68" s="311"/>
      <c r="J68" s="311"/>
      <c r="K68" s="309"/>
    </row>
    <row r="69" ht="12.75" customHeight="1">
      <c r="B69" s="318"/>
      <c r="C69" s="319"/>
      <c r="D69" s="319"/>
      <c r="E69" s="319"/>
      <c r="F69" s="319"/>
      <c r="G69" s="319"/>
      <c r="H69" s="319"/>
      <c r="I69" s="319"/>
      <c r="J69" s="319"/>
      <c r="K69" s="320"/>
    </row>
    <row r="70" ht="18.75" customHeight="1">
      <c r="B70" s="321"/>
      <c r="C70" s="321"/>
      <c r="D70" s="321"/>
      <c r="E70" s="321"/>
      <c r="F70" s="321"/>
      <c r="G70" s="321"/>
      <c r="H70" s="321"/>
      <c r="I70" s="321"/>
      <c r="J70" s="321"/>
      <c r="K70" s="322"/>
    </row>
    <row r="71" ht="18.75" customHeight="1">
      <c r="B71" s="322"/>
      <c r="C71" s="322"/>
      <c r="D71" s="322"/>
      <c r="E71" s="322"/>
      <c r="F71" s="322"/>
      <c r="G71" s="322"/>
      <c r="H71" s="322"/>
      <c r="I71" s="322"/>
      <c r="J71" s="322"/>
      <c r="K71" s="322"/>
    </row>
    <row r="72" ht="7.5" customHeight="1">
      <c r="B72" s="323"/>
      <c r="C72" s="324"/>
      <c r="D72" s="324"/>
      <c r="E72" s="324"/>
      <c r="F72" s="324"/>
      <c r="G72" s="324"/>
      <c r="H72" s="324"/>
      <c r="I72" s="324"/>
      <c r="J72" s="324"/>
      <c r="K72" s="325"/>
    </row>
    <row r="73" ht="45" customHeight="1">
      <c r="B73" s="326"/>
      <c r="C73" s="327" t="s">
        <v>603</v>
      </c>
      <c r="D73" s="327"/>
      <c r="E73" s="327"/>
      <c r="F73" s="327"/>
      <c r="G73" s="327"/>
      <c r="H73" s="327"/>
      <c r="I73" s="327"/>
      <c r="J73" s="327"/>
      <c r="K73" s="328"/>
    </row>
    <row r="74" ht="17.25" customHeight="1">
      <c r="B74" s="326"/>
      <c r="C74" s="329" t="s">
        <v>604</v>
      </c>
      <c r="D74" s="329"/>
      <c r="E74" s="329"/>
      <c r="F74" s="329" t="s">
        <v>605</v>
      </c>
      <c r="G74" s="330"/>
      <c r="H74" s="329" t="s">
        <v>119</v>
      </c>
      <c r="I74" s="329" t="s">
        <v>58</v>
      </c>
      <c r="J74" s="329" t="s">
        <v>606</v>
      </c>
      <c r="K74" s="328"/>
    </row>
    <row r="75" ht="17.25" customHeight="1">
      <c r="B75" s="326"/>
      <c r="C75" s="331" t="s">
        <v>607</v>
      </c>
      <c r="D75" s="331"/>
      <c r="E75" s="331"/>
      <c r="F75" s="332" t="s">
        <v>608</v>
      </c>
      <c r="G75" s="333"/>
      <c r="H75" s="331"/>
      <c r="I75" s="331"/>
      <c r="J75" s="331" t="s">
        <v>609</v>
      </c>
      <c r="K75" s="328"/>
    </row>
    <row r="76" ht="5.25" customHeight="1">
      <c r="B76" s="326"/>
      <c r="C76" s="334"/>
      <c r="D76" s="334"/>
      <c r="E76" s="334"/>
      <c r="F76" s="334"/>
      <c r="G76" s="335"/>
      <c r="H76" s="334"/>
      <c r="I76" s="334"/>
      <c r="J76" s="334"/>
      <c r="K76" s="328"/>
    </row>
    <row r="77" ht="15" customHeight="1">
      <c r="B77" s="326"/>
      <c r="C77" s="315" t="s">
        <v>54</v>
      </c>
      <c r="D77" s="334"/>
      <c r="E77" s="334"/>
      <c r="F77" s="336" t="s">
        <v>610</v>
      </c>
      <c r="G77" s="335"/>
      <c r="H77" s="315" t="s">
        <v>611</v>
      </c>
      <c r="I77" s="315" t="s">
        <v>612</v>
      </c>
      <c r="J77" s="315">
        <v>20</v>
      </c>
      <c r="K77" s="328"/>
    </row>
    <row r="78" ht="15" customHeight="1">
      <c r="B78" s="326"/>
      <c r="C78" s="315" t="s">
        <v>613</v>
      </c>
      <c r="D78" s="315"/>
      <c r="E78" s="315"/>
      <c r="F78" s="336" t="s">
        <v>610</v>
      </c>
      <c r="G78" s="335"/>
      <c r="H78" s="315" t="s">
        <v>614</v>
      </c>
      <c r="I78" s="315" t="s">
        <v>612</v>
      </c>
      <c r="J78" s="315">
        <v>120</v>
      </c>
      <c r="K78" s="328"/>
    </row>
    <row r="79" ht="15" customHeight="1">
      <c r="B79" s="337"/>
      <c r="C79" s="315" t="s">
        <v>615</v>
      </c>
      <c r="D79" s="315"/>
      <c r="E79" s="315"/>
      <c r="F79" s="336" t="s">
        <v>616</v>
      </c>
      <c r="G79" s="335"/>
      <c r="H79" s="315" t="s">
        <v>617</v>
      </c>
      <c r="I79" s="315" t="s">
        <v>612</v>
      </c>
      <c r="J79" s="315">
        <v>50</v>
      </c>
      <c r="K79" s="328"/>
    </row>
    <row r="80" ht="15" customHeight="1">
      <c r="B80" s="337"/>
      <c r="C80" s="315" t="s">
        <v>618</v>
      </c>
      <c r="D80" s="315"/>
      <c r="E80" s="315"/>
      <c r="F80" s="336" t="s">
        <v>610</v>
      </c>
      <c r="G80" s="335"/>
      <c r="H80" s="315" t="s">
        <v>619</v>
      </c>
      <c r="I80" s="315" t="s">
        <v>620</v>
      </c>
      <c r="J80" s="315"/>
      <c r="K80" s="328"/>
    </row>
    <row r="81" ht="15" customHeight="1">
      <c r="B81" s="337"/>
      <c r="C81" s="338" t="s">
        <v>621</v>
      </c>
      <c r="D81" s="338"/>
      <c r="E81" s="338"/>
      <c r="F81" s="339" t="s">
        <v>616</v>
      </c>
      <c r="G81" s="338"/>
      <c r="H81" s="338" t="s">
        <v>622</v>
      </c>
      <c r="I81" s="338" t="s">
        <v>612</v>
      </c>
      <c r="J81" s="338">
        <v>15</v>
      </c>
      <c r="K81" s="328"/>
    </row>
    <row r="82" ht="15" customHeight="1">
      <c r="B82" s="337"/>
      <c r="C82" s="338" t="s">
        <v>623</v>
      </c>
      <c r="D82" s="338"/>
      <c r="E82" s="338"/>
      <c r="F82" s="339" t="s">
        <v>616</v>
      </c>
      <c r="G82" s="338"/>
      <c r="H82" s="338" t="s">
        <v>624</v>
      </c>
      <c r="I82" s="338" t="s">
        <v>612</v>
      </c>
      <c r="J82" s="338">
        <v>15</v>
      </c>
      <c r="K82" s="328"/>
    </row>
    <row r="83" ht="15" customHeight="1">
      <c r="B83" s="337"/>
      <c r="C83" s="338" t="s">
        <v>625</v>
      </c>
      <c r="D83" s="338"/>
      <c r="E83" s="338"/>
      <c r="F83" s="339" t="s">
        <v>616</v>
      </c>
      <c r="G83" s="338"/>
      <c r="H83" s="338" t="s">
        <v>626</v>
      </c>
      <c r="I83" s="338" t="s">
        <v>612</v>
      </c>
      <c r="J83" s="338">
        <v>20</v>
      </c>
      <c r="K83" s="328"/>
    </row>
    <row r="84" ht="15" customHeight="1">
      <c r="B84" s="337"/>
      <c r="C84" s="338" t="s">
        <v>627</v>
      </c>
      <c r="D84" s="338"/>
      <c r="E84" s="338"/>
      <c r="F84" s="339" t="s">
        <v>616</v>
      </c>
      <c r="G84" s="338"/>
      <c r="H84" s="338" t="s">
        <v>628</v>
      </c>
      <c r="I84" s="338" t="s">
        <v>612</v>
      </c>
      <c r="J84" s="338">
        <v>20</v>
      </c>
      <c r="K84" s="328"/>
    </row>
    <row r="85" ht="15" customHeight="1">
      <c r="B85" s="337"/>
      <c r="C85" s="315" t="s">
        <v>629</v>
      </c>
      <c r="D85" s="315"/>
      <c r="E85" s="315"/>
      <c r="F85" s="336" t="s">
        <v>616</v>
      </c>
      <c r="G85" s="335"/>
      <c r="H85" s="315" t="s">
        <v>630</v>
      </c>
      <c r="I85" s="315" t="s">
        <v>612</v>
      </c>
      <c r="J85" s="315">
        <v>50</v>
      </c>
      <c r="K85" s="328"/>
    </row>
    <row r="86" ht="15" customHeight="1">
      <c r="B86" s="337"/>
      <c r="C86" s="315" t="s">
        <v>631</v>
      </c>
      <c r="D86" s="315"/>
      <c r="E86" s="315"/>
      <c r="F86" s="336" t="s">
        <v>616</v>
      </c>
      <c r="G86" s="335"/>
      <c r="H86" s="315" t="s">
        <v>632</v>
      </c>
      <c r="I86" s="315" t="s">
        <v>612</v>
      </c>
      <c r="J86" s="315">
        <v>20</v>
      </c>
      <c r="K86" s="328"/>
    </row>
    <row r="87" ht="15" customHeight="1">
      <c r="B87" s="337"/>
      <c r="C87" s="315" t="s">
        <v>633</v>
      </c>
      <c r="D87" s="315"/>
      <c r="E87" s="315"/>
      <c r="F87" s="336" t="s">
        <v>616</v>
      </c>
      <c r="G87" s="335"/>
      <c r="H87" s="315" t="s">
        <v>634</v>
      </c>
      <c r="I87" s="315" t="s">
        <v>612</v>
      </c>
      <c r="J87" s="315">
        <v>20</v>
      </c>
      <c r="K87" s="328"/>
    </row>
    <row r="88" ht="15" customHeight="1">
      <c r="B88" s="337"/>
      <c r="C88" s="315" t="s">
        <v>635</v>
      </c>
      <c r="D88" s="315"/>
      <c r="E88" s="315"/>
      <c r="F88" s="336" t="s">
        <v>616</v>
      </c>
      <c r="G88" s="335"/>
      <c r="H88" s="315" t="s">
        <v>636</v>
      </c>
      <c r="I88" s="315" t="s">
        <v>612</v>
      </c>
      <c r="J88" s="315">
        <v>50</v>
      </c>
      <c r="K88" s="328"/>
    </row>
    <row r="89" ht="15" customHeight="1">
      <c r="B89" s="337"/>
      <c r="C89" s="315" t="s">
        <v>637</v>
      </c>
      <c r="D89" s="315"/>
      <c r="E89" s="315"/>
      <c r="F89" s="336" t="s">
        <v>616</v>
      </c>
      <c r="G89" s="335"/>
      <c r="H89" s="315" t="s">
        <v>637</v>
      </c>
      <c r="I89" s="315" t="s">
        <v>612</v>
      </c>
      <c r="J89" s="315">
        <v>50</v>
      </c>
      <c r="K89" s="328"/>
    </row>
    <row r="90" ht="15" customHeight="1">
      <c r="B90" s="337"/>
      <c r="C90" s="315" t="s">
        <v>124</v>
      </c>
      <c r="D90" s="315"/>
      <c r="E90" s="315"/>
      <c r="F90" s="336" t="s">
        <v>616</v>
      </c>
      <c r="G90" s="335"/>
      <c r="H90" s="315" t="s">
        <v>638</v>
      </c>
      <c r="I90" s="315" t="s">
        <v>612</v>
      </c>
      <c r="J90" s="315">
        <v>255</v>
      </c>
      <c r="K90" s="328"/>
    </row>
    <row r="91" ht="15" customHeight="1">
      <c r="B91" s="337"/>
      <c r="C91" s="315" t="s">
        <v>639</v>
      </c>
      <c r="D91" s="315"/>
      <c r="E91" s="315"/>
      <c r="F91" s="336" t="s">
        <v>610</v>
      </c>
      <c r="G91" s="335"/>
      <c r="H91" s="315" t="s">
        <v>640</v>
      </c>
      <c r="I91" s="315" t="s">
        <v>641</v>
      </c>
      <c r="J91" s="315"/>
      <c r="K91" s="328"/>
    </row>
    <row r="92" ht="15" customHeight="1">
      <c r="B92" s="337"/>
      <c r="C92" s="315" t="s">
        <v>642</v>
      </c>
      <c r="D92" s="315"/>
      <c r="E92" s="315"/>
      <c r="F92" s="336" t="s">
        <v>610</v>
      </c>
      <c r="G92" s="335"/>
      <c r="H92" s="315" t="s">
        <v>643</v>
      </c>
      <c r="I92" s="315" t="s">
        <v>644</v>
      </c>
      <c r="J92" s="315"/>
      <c r="K92" s="328"/>
    </row>
    <row r="93" ht="15" customHeight="1">
      <c r="B93" s="337"/>
      <c r="C93" s="315" t="s">
        <v>645</v>
      </c>
      <c r="D93" s="315"/>
      <c r="E93" s="315"/>
      <c r="F93" s="336" t="s">
        <v>610</v>
      </c>
      <c r="G93" s="335"/>
      <c r="H93" s="315" t="s">
        <v>645</v>
      </c>
      <c r="I93" s="315" t="s">
        <v>644</v>
      </c>
      <c r="J93" s="315"/>
      <c r="K93" s="328"/>
    </row>
    <row r="94" ht="15" customHeight="1">
      <c r="B94" s="337"/>
      <c r="C94" s="315" t="s">
        <v>39</v>
      </c>
      <c r="D94" s="315"/>
      <c r="E94" s="315"/>
      <c r="F94" s="336" t="s">
        <v>610</v>
      </c>
      <c r="G94" s="335"/>
      <c r="H94" s="315" t="s">
        <v>646</v>
      </c>
      <c r="I94" s="315" t="s">
        <v>644</v>
      </c>
      <c r="J94" s="315"/>
      <c r="K94" s="328"/>
    </row>
    <row r="95" ht="15" customHeight="1">
      <c r="B95" s="337"/>
      <c r="C95" s="315" t="s">
        <v>49</v>
      </c>
      <c r="D95" s="315"/>
      <c r="E95" s="315"/>
      <c r="F95" s="336" t="s">
        <v>610</v>
      </c>
      <c r="G95" s="335"/>
      <c r="H95" s="315" t="s">
        <v>647</v>
      </c>
      <c r="I95" s="315" t="s">
        <v>644</v>
      </c>
      <c r="J95" s="315"/>
      <c r="K95" s="328"/>
    </row>
    <row r="96" ht="15" customHeight="1">
      <c r="B96" s="340"/>
      <c r="C96" s="341"/>
      <c r="D96" s="341"/>
      <c r="E96" s="341"/>
      <c r="F96" s="341"/>
      <c r="G96" s="341"/>
      <c r="H96" s="341"/>
      <c r="I96" s="341"/>
      <c r="J96" s="341"/>
      <c r="K96" s="342"/>
    </row>
    <row r="97" ht="18.75" customHeight="1">
      <c r="B97" s="343"/>
      <c r="C97" s="344"/>
      <c r="D97" s="344"/>
      <c r="E97" s="344"/>
      <c r="F97" s="344"/>
      <c r="G97" s="344"/>
      <c r="H97" s="344"/>
      <c r="I97" s="344"/>
      <c r="J97" s="344"/>
      <c r="K97" s="343"/>
    </row>
    <row r="98" ht="18.75" customHeight="1">
      <c r="B98" s="322"/>
      <c r="C98" s="322"/>
      <c r="D98" s="322"/>
      <c r="E98" s="322"/>
      <c r="F98" s="322"/>
      <c r="G98" s="322"/>
      <c r="H98" s="322"/>
      <c r="I98" s="322"/>
      <c r="J98" s="322"/>
      <c r="K98" s="322"/>
    </row>
    <row r="99" ht="7.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5"/>
    </row>
    <row r="100" ht="45" customHeight="1">
      <c r="B100" s="326"/>
      <c r="C100" s="327" t="s">
        <v>648</v>
      </c>
      <c r="D100" s="327"/>
      <c r="E100" s="327"/>
      <c r="F100" s="327"/>
      <c r="G100" s="327"/>
      <c r="H100" s="327"/>
      <c r="I100" s="327"/>
      <c r="J100" s="327"/>
      <c r="K100" s="328"/>
    </row>
    <row r="101" ht="17.25" customHeight="1">
      <c r="B101" s="326"/>
      <c r="C101" s="329" t="s">
        <v>604</v>
      </c>
      <c r="D101" s="329"/>
      <c r="E101" s="329"/>
      <c r="F101" s="329" t="s">
        <v>605</v>
      </c>
      <c r="G101" s="330"/>
      <c r="H101" s="329" t="s">
        <v>119</v>
      </c>
      <c r="I101" s="329" t="s">
        <v>58</v>
      </c>
      <c r="J101" s="329" t="s">
        <v>606</v>
      </c>
      <c r="K101" s="328"/>
    </row>
    <row r="102" ht="17.25" customHeight="1">
      <c r="B102" s="326"/>
      <c r="C102" s="331" t="s">
        <v>607</v>
      </c>
      <c r="D102" s="331"/>
      <c r="E102" s="331"/>
      <c r="F102" s="332" t="s">
        <v>608</v>
      </c>
      <c r="G102" s="333"/>
      <c r="H102" s="331"/>
      <c r="I102" s="331"/>
      <c r="J102" s="331" t="s">
        <v>609</v>
      </c>
      <c r="K102" s="328"/>
    </row>
    <row r="103" ht="5.25" customHeight="1">
      <c r="B103" s="326"/>
      <c r="C103" s="329"/>
      <c r="D103" s="329"/>
      <c r="E103" s="329"/>
      <c r="F103" s="329"/>
      <c r="G103" s="345"/>
      <c r="H103" s="329"/>
      <c r="I103" s="329"/>
      <c r="J103" s="329"/>
      <c r="K103" s="328"/>
    </row>
    <row r="104" ht="15" customHeight="1">
      <c r="B104" s="326"/>
      <c r="C104" s="315" t="s">
        <v>54</v>
      </c>
      <c r="D104" s="334"/>
      <c r="E104" s="334"/>
      <c r="F104" s="336" t="s">
        <v>610</v>
      </c>
      <c r="G104" s="345"/>
      <c r="H104" s="315" t="s">
        <v>649</v>
      </c>
      <c r="I104" s="315" t="s">
        <v>612</v>
      </c>
      <c r="J104" s="315">
        <v>20</v>
      </c>
      <c r="K104" s="328"/>
    </row>
    <row r="105" ht="15" customHeight="1">
      <c r="B105" s="326"/>
      <c r="C105" s="315" t="s">
        <v>613</v>
      </c>
      <c r="D105" s="315"/>
      <c r="E105" s="315"/>
      <c r="F105" s="336" t="s">
        <v>610</v>
      </c>
      <c r="G105" s="315"/>
      <c r="H105" s="315" t="s">
        <v>649</v>
      </c>
      <c r="I105" s="315" t="s">
        <v>612</v>
      </c>
      <c r="J105" s="315">
        <v>120</v>
      </c>
      <c r="K105" s="328"/>
    </row>
    <row r="106" ht="15" customHeight="1">
      <c r="B106" s="337"/>
      <c r="C106" s="315" t="s">
        <v>615</v>
      </c>
      <c r="D106" s="315"/>
      <c r="E106" s="315"/>
      <c r="F106" s="336" t="s">
        <v>616</v>
      </c>
      <c r="G106" s="315"/>
      <c r="H106" s="315" t="s">
        <v>649</v>
      </c>
      <c r="I106" s="315" t="s">
        <v>612</v>
      </c>
      <c r="J106" s="315">
        <v>50</v>
      </c>
      <c r="K106" s="328"/>
    </row>
    <row r="107" ht="15" customHeight="1">
      <c r="B107" s="337"/>
      <c r="C107" s="315" t="s">
        <v>618</v>
      </c>
      <c r="D107" s="315"/>
      <c r="E107" s="315"/>
      <c r="F107" s="336" t="s">
        <v>610</v>
      </c>
      <c r="G107" s="315"/>
      <c r="H107" s="315" t="s">
        <v>649</v>
      </c>
      <c r="I107" s="315" t="s">
        <v>620</v>
      </c>
      <c r="J107" s="315"/>
      <c r="K107" s="328"/>
    </row>
    <row r="108" ht="15" customHeight="1">
      <c r="B108" s="337"/>
      <c r="C108" s="315" t="s">
        <v>629</v>
      </c>
      <c r="D108" s="315"/>
      <c r="E108" s="315"/>
      <c r="F108" s="336" t="s">
        <v>616</v>
      </c>
      <c r="G108" s="315"/>
      <c r="H108" s="315" t="s">
        <v>649</v>
      </c>
      <c r="I108" s="315" t="s">
        <v>612</v>
      </c>
      <c r="J108" s="315">
        <v>50</v>
      </c>
      <c r="K108" s="328"/>
    </row>
    <row r="109" ht="15" customHeight="1">
      <c r="B109" s="337"/>
      <c r="C109" s="315" t="s">
        <v>637</v>
      </c>
      <c r="D109" s="315"/>
      <c r="E109" s="315"/>
      <c r="F109" s="336" t="s">
        <v>616</v>
      </c>
      <c r="G109" s="315"/>
      <c r="H109" s="315" t="s">
        <v>649</v>
      </c>
      <c r="I109" s="315" t="s">
        <v>612</v>
      </c>
      <c r="J109" s="315">
        <v>50</v>
      </c>
      <c r="K109" s="328"/>
    </row>
    <row r="110" ht="15" customHeight="1">
      <c r="B110" s="337"/>
      <c r="C110" s="315" t="s">
        <v>635</v>
      </c>
      <c r="D110" s="315"/>
      <c r="E110" s="315"/>
      <c r="F110" s="336" t="s">
        <v>616</v>
      </c>
      <c r="G110" s="315"/>
      <c r="H110" s="315" t="s">
        <v>649</v>
      </c>
      <c r="I110" s="315" t="s">
        <v>612</v>
      </c>
      <c r="J110" s="315">
        <v>50</v>
      </c>
      <c r="K110" s="328"/>
    </row>
    <row r="111" ht="15" customHeight="1">
      <c r="B111" s="337"/>
      <c r="C111" s="315" t="s">
        <v>54</v>
      </c>
      <c r="D111" s="315"/>
      <c r="E111" s="315"/>
      <c r="F111" s="336" t="s">
        <v>610</v>
      </c>
      <c r="G111" s="315"/>
      <c r="H111" s="315" t="s">
        <v>650</v>
      </c>
      <c r="I111" s="315" t="s">
        <v>612</v>
      </c>
      <c r="J111" s="315">
        <v>20</v>
      </c>
      <c r="K111" s="328"/>
    </row>
    <row r="112" ht="15" customHeight="1">
      <c r="B112" s="337"/>
      <c r="C112" s="315" t="s">
        <v>651</v>
      </c>
      <c r="D112" s="315"/>
      <c r="E112" s="315"/>
      <c r="F112" s="336" t="s">
        <v>610</v>
      </c>
      <c r="G112" s="315"/>
      <c r="H112" s="315" t="s">
        <v>652</v>
      </c>
      <c r="I112" s="315" t="s">
        <v>612</v>
      </c>
      <c r="J112" s="315">
        <v>120</v>
      </c>
      <c r="K112" s="328"/>
    </row>
    <row r="113" ht="15" customHeight="1">
      <c r="B113" s="337"/>
      <c r="C113" s="315" t="s">
        <v>39</v>
      </c>
      <c r="D113" s="315"/>
      <c r="E113" s="315"/>
      <c r="F113" s="336" t="s">
        <v>610</v>
      </c>
      <c r="G113" s="315"/>
      <c r="H113" s="315" t="s">
        <v>653</v>
      </c>
      <c r="I113" s="315" t="s">
        <v>644</v>
      </c>
      <c r="J113" s="315"/>
      <c r="K113" s="328"/>
    </row>
    <row r="114" ht="15" customHeight="1">
      <c r="B114" s="337"/>
      <c r="C114" s="315" t="s">
        <v>49</v>
      </c>
      <c r="D114" s="315"/>
      <c r="E114" s="315"/>
      <c r="F114" s="336" t="s">
        <v>610</v>
      </c>
      <c r="G114" s="315"/>
      <c r="H114" s="315" t="s">
        <v>654</v>
      </c>
      <c r="I114" s="315" t="s">
        <v>644</v>
      </c>
      <c r="J114" s="315"/>
      <c r="K114" s="328"/>
    </row>
    <row r="115" ht="15" customHeight="1">
      <c r="B115" s="337"/>
      <c r="C115" s="315" t="s">
        <v>58</v>
      </c>
      <c r="D115" s="315"/>
      <c r="E115" s="315"/>
      <c r="F115" s="336" t="s">
        <v>610</v>
      </c>
      <c r="G115" s="315"/>
      <c r="H115" s="315" t="s">
        <v>655</v>
      </c>
      <c r="I115" s="315" t="s">
        <v>656</v>
      </c>
      <c r="J115" s="315"/>
      <c r="K115" s="328"/>
    </row>
    <row r="116" ht="15" customHeight="1">
      <c r="B116" s="340"/>
      <c r="C116" s="346"/>
      <c r="D116" s="346"/>
      <c r="E116" s="346"/>
      <c r="F116" s="346"/>
      <c r="G116" s="346"/>
      <c r="H116" s="346"/>
      <c r="I116" s="346"/>
      <c r="J116" s="346"/>
      <c r="K116" s="342"/>
    </row>
    <row r="117" ht="18.75" customHeight="1">
      <c r="B117" s="347"/>
      <c r="C117" s="311"/>
      <c r="D117" s="311"/>
      <c r="E117" s="311"/>
      <c r="F117" s="348"/>
      <c r="G117" s="311"/>
      <c r="H117" s="311"/>
      <c r="I117" s="311"/>
      <c r="J117" s="311"/>
      <c r="K117" s="347"/>
    </row>
    <row r="118" ht="18.75" customHeight="1">
      <c r="B118" s="322"/>
      <c r="C118" s="322"/>
      <c r="D118" s="322"/>
      <c r="E118" s="322"/>
      <c r="F118" s="322"/>
      <c r="G118" s="322"/>
      <c r="H118" s="322"/>
      <c r="I118" s="322"/>
      <c r="J118" s="322"/>
      <c r="K118" s="322"/>
    </row>
    <row r="119" ht="7.5" customHeight="1">
      <c r="B119" s="349"/>
      <c r="C119" s="350"/>
      <c r="D119" s="350"/>
      <c r="E119" s="350"/>
      <c r="F119" s="350"/>
      <c r="G119" s="350"/>
      <c r="H119" s="350"/>
      <c r="I119" s="350"/>
      <c r="J119" s="350"/>
      <c r="K119" s="351"/>
    </row>
    <row r="120" ht="45" customHeight="1">
      <c r="B120" s="352"/>
      <c r="C120" s="305" t="s">
        <v>657</v>
      </c>
      <c r="D120" s="305"/>
      <c r="E120" s="305"/>
      <c r="F120" s="305"/>
      <c r="G120" s="305"/>
      <c r="H120" s="305"/>
      <c r="I120" s="305"/>
      <c r="J120" s="305"/>
      <c r="K120" s="353"/>
    </row>
    <row r="121" ht="17.25" customHeight="1">
      <c r="B121" s="354"/>
      <c r="C121" s="329" t="s">
        <v>604</v>
      </c>
      <c r="D121" s="329"/>
      <c r="E121" s="329"/>
      <c r="F121" s="329" t="s">
        <v>605</v>
      </c>
      <c r="G121" s="330"/>
      <c r="H121" s="329" t="s">
        <v>119</v>
      </c>
      <c r="I121" s="329" t="s">
        <v>58</v>
      </c>
      <c r="J121" s="329" t="s">
        <v>606</v>
      </c>
      <c r="K121" s="355"/>
    </row>
    <row r="122" ht="17.25" customHeight="1">
      <c r="B122" s="354"/>
      <c r="C122" s="331" t="s">
        <v>607</v>
      </c>
      <c r="D122" s="331"/>
      <c r="E122" s="331"/>
      <c r="F122" s="332" t="s">
        <v>608</v>
      </c>
      <c r="G122" s="333"/>
      <c r="H122" s="331"/>
      <c r="I122" s="331"/>
      <c r="J122" s="331" t="s">
        <v>609</v>
      </c>
      <c r="K122" s="355"/>
    </row>
    <row r="123" ht="5.25" customHeight="1">
      <c r="B123" s="356"/>
      <c r="C123" s="334"/>
      <c r="D123" s="334"/>
      <c r="E123" s="334"/>
      <c r="F123" s="334"/>
      <c r="G123" s="315"/>
      <c r="H123" s="334"/>
      <c r="I123" s="334"/>
      <c r="J123" s="334"/>
      <c r="K123" s="357"/>
    </row>
    <row r="124" ht="15" customHeight="1">
      <c r="B124" s="356"/>
      <c r="C124" s="315" t="s">
        <v>613</v>
      </c>
      <c r="D124" s="334"/>
      <c r="E124" s="334"/>
      <c r="F124" s="336" t="s">
        <v>610</v>
      </c>
      <c r="G124" s="315"/>
      <c r="H124" s="315" t="s">
        <v>649</v>
      </c>
      <c r="I124" s="315" t="s">
        <v>612</v>
      </c>
      <c r="J124" s="315">
        <v>120</v>
      </c>
      <c r="K124" s="358"/>
    </row>
    <row r="125" ht="15" customHeight="1">
      <c r="B125" s="356"/>
      <c r="C125" s="315" t="s">
        <v>658</v>
      </c>
      <c r="D125" s="315"/>
      <c r="E125" s="315"/>
      <c r="F125" s="336" t="s">
        <v>610</v>
      </c>
      <c r="G125" s="315"/>
      <c r="H125" s="315" t="s">
        <v>659</v>
      </c>
      <c r="I125" s="315" t="s">
        <v>612</v>
      </c>
      <c r="J125" s="315" t="s">
        <v>660</v>
      </c>
      <c r="K125" s="358"/>
    </row>
    <row r="126" ht="15" customHeight="1">
      <c r="B126" s="356"/>
      <c r="C126" s="315" t="s">
        <v>86</v>
      </c>
      <c r="D126" s="315"/>
      <c r="E126" s="315"/>
      <c r="F126" s="336" t="s">
        <v>610</v>
      </c>
      <c r="G126" s="315"/>
      <c r="H126" s="315" t="s">
        <v>661</v>
      </c>
      <c r="I126" s="315" t="s">
        <v>612</v>
      </c>
      <c r="J126" s="315" t="s">
        <v>660</v>
      </c>
      <c r="K126" s="358"/>
    </row>
    <row r="127" ht="15" customHeight="1">
      <c r="B127" s="356"/>
      <c r="C127" s="315" t="s">
        <v>621</v>
      </c>
      <c r="D127" s="315"/>
      <c r="E127" s="315"/>
      <c r="F127" s="336" t="s">
        <v>616</v>
      </c>
      <c r="G127" s="315"/>
      <c r="H127" s="315" t="s">
        <v>622</v>
      </c>
      <c r="I127" s="315" t="s">
        <v>612</v>
      </c>
      <c r="J127" s="315">
        <v>15</v>
      </c>
      <c r="K127" s="358"/>
    </row>
    <row r="128" ht="15" customHeight="1">
      <c r="B128" s="356"/>
      <c r="C128" s="338" t="s">
        <v>623</v>
      </c>
      <c r="D128" s="338"/>
      <c r="E128" s="338"/>
      <c r="F128" s="339" t="s">
        <v>616</v>
      </c>
      <c r="G128" s="338"/>
      <c r="H128" s="338" t="s">
        <v>624</v>
      </c>
      <c r="I128" s="338" t="s">
        <v>612</v>
      </c>
      <c r="J128" s="338">
        <v>15</v>
      </c>
      <c r="K128" s="358"/>
    </row>
    <row r="129" ht="15" customHeight="1">
      <c r="B129" s="356"/>
      <c r="C129" s="338" t="s">
        <v>625</v>
      </c>
      <c r="D129" s="338"/>
      <c r="E129" s="338"/>
      <c r="F129" s="339" t="s">
        <v>616</v>
      </c>
      <c r="G129" s="338"/>
      <c r="H129" s="338" t="s">
        <v>626</v>
      </c>
      <c r="I129" s="338" t="s">
        <v>612</v>
      </c>
      <c r="J129" s="338">
        <v>20</v>
      </c>
      <c r="K129" s="358"/>
    </row>
    <row r="130" ht="15" customHeight="1">
      <c r="B130" s="356"/>
      <c r="C130" s="338" t="s">
        <v>627</v>
      </c>
      <c r="D130" s="338"/>
      <c r="E130" s="338"/>
      <c r="F130" s="339" t="s">
        <v>616</v>
      </c>
      <c r="G130" s="338"/>
      <c r="H130" s="338" t="s">
        <v>628</v>
      </c>
      <c r="I130" s="338" t="s">
        <v>612</v>
      </c>
      <c r="J130" s="338">
        <v>20</v>
      </c>
      <c r="K130" s="358"/>
    </row>
    <row r="131" ht="15" customHeight="1">
      <c r="B131" s="356"/>
      <c r="C131" s="315" t="s">
        <v>615</v>
      </c>
      <c r="D131" s="315"/>
      <c r="E131" s="315"/>
      <c r="F131" s="336" t="s">
        <v>616</v>
      </c>
      <c r="G131" s="315"/>
      <c r="H131" s="315" t="s">
        <v>649</v>
      </c>
      <c r="I131" s="315" t="s">
        <v>612</v>
      </c>
      <c r="J131" s="315">
        <v>50</v>
      </c>
      <c r="K131" s="358"/>
    </row>
    <row r="132" ht="15" customHeight="1">
      <c r="B132" s="356"/>
      <c r="C132" s="315" t="s">
        <v>629</v>
      </c>
      <c r="D132" s="315"/>
      <c r="E132" s="315"/>
      <c r="F132" s="336" t="s">
        <v>616</v>
      </c>
      <c r="G132" s="315"/>
      <c r="H132" s="315" t="s">
        <v>649</v>
      </c>
      <c r="I132" s="315" t="s">
        <v>612</v>
      </c>
      <c r="J132" s="315">
        <v>50</v>
      </c>
      <c r="K132" s="358"/>
    </row>
    <row r="133" ht="15" customHeight="1">
      <c r="B133" s="356"/>
      <c r="C133" s="315" t="s">
        <v>635</v>
      </c>
      <c r="D133" s="315"/>
      <c r="E133" s="315"/>
      <c r="F133" s="336" t="s">
        <v>616</v>
      </c>
      <c r="G133" s="315"/>
      <c r="H133" s="315" t="s">
        <v>649</v>
      </c>
      <c r="I133" s="315" t="s">
        <v>612</v>
      </c>
      <c r="J133" s="315">
        <v>50</v>
      </c>
      <c r="K133" s="358"/>
    </row>
    <row r="134" ht="15" customHeight="1">
      <c r="B134" s="356"/>
      <c r="C134" s="315" t="s">
        <v>637</v>
      </c>
      <c r="D134" s="315"/>
      <c r="E134" s="315"/>
      <c r="F134" s="336" t="s">
        <v>616</v>
      </c>
      <c r="G134" s="315"/>
      <c r="H134" s="315" t="s">
        <v>649</v>
      </c>
      <c r="I134" s="315" t="s">
        <v>612</v>
      </c>
      <c r="J134" s="315">
        <v>50</v>
      </c>
      <c r="K134" s="358"/>
    </row>
    <row r="135" ht="15" customHeight="1">
      <c r="B135" s="356"/>
      <c r="C135" s="315" t="s">
        <v>124</v>
      </c>
      <c r="D135" s="315"/>
      <c r="E135" s="315"/>
      <c r="F135" s="336" t="s">
        <v>616</v>
      </c>
      <c r="G135" s="315"/>
      <c r="H135" s="315" t="s">
        <v>662</v>
      </c>
      <c r="I135" s="315" t="s">
        <v>612</v>
      </c>
      <c r="J135" s="315">
        <v>255</v>
      </c>
      <c r="K135" s="358"/>
    </row>
    <row r="136" ht="15" customHeight="1">
      <c r="B136" s="356"/>
      <c r="C136" s="315" t="s">
        <v>639</v>
      </c>
      <c r="D136" s="315"/>
      <c r="E136" s="315"/>
      <c r="F136" s="336" t="s">
        <v>610</v>
      </c>
      <c r="G136" s="315"/>
      <c r="H136" s="315" t="s">
        <v>663</v>
      </c>
      <c r="I136" s="315" t="s">
        <v>641</v>
      </c>
      <c r="J136" s="315"/>
      <c r="K136" s="358"/>
    </row>
    <row r="137" ht="15" customHeight="1">
      <c r="B137" s="356"/>
      <c r="C137" s="315" t="s">
        <v>642</v>
      </c>
      <c r="D137" s="315"/>
      <c r="E137" s="315"/>
      <c r="F137" s="336" t="s">
        <v>610</v>
      </c>
      <c r="G137" s="315"/>
      <c r="H137" s="315" t="s">
        <v>664</v>
      </c>
      <c r="I137" s="315" t="s">
        <v>644</v>
      </c>
      <c r="J137" s="315"/>
      <c r="K137" s="358"/>
    </row>
    <row r="138" ht="15" customHeight="1">
      <c r="B138" s="356"/>
      <c r="C138" s="315" t="s">
        <v>645</v>
      </c>
      <c r="D138" s="315"/>
      <c r="E138" s="315"/>
      <c r="F138" s="336" t="s">
        <v>610</v>
      </c>
      <c r="G138" s="315"/>
      <c r="H138" s="315" t="s">
        <v>645</v>
      </c>
      <c r="I138" s="315" t="s">
        <v>644</v>
      </c>
      <c r="J138" s="315"/>
      <c r="K138" s="358"/>
    </row>
    <row r="139" ht="15" customHeight="1">
      <c r="B139" s="356"/>
      <c r="C139" s="315" t="s">
        <v>39</v>
      </c>
      <c r="D139" s="315"/>
      <c r="E139" s="315"/>
      <c r="F139" s="336" t="s">
        <v>610</v>
      </c>
      <c r="G139" s="315"/>
      <c r="H139" s="315" t="s">
        <v>665</v>
      </c>
      <c r="I139" s="315" t="s">
        <v>644</v>
      </c>
      <c r="J139" s="315"/>
      <c r="K139" s="358"/>
    </row>
    <row r="140" ht="15" customHeight="1">
      <c r="B140" s="356"/>
      <c r="C140" s="315" t="s">
        <v>666</v>
      </c>
      <c r="D140" s="315"/>
      <c r="E140" s="315"/>
      <c r="F140" s="336" t="s">
        <v>610</v>
      </c>
      <c r="G140" s="315"/>
      <c r="H140" s="315" t="s">
        <v>667</v>
      </c>
      <c r="I140" s="315" t="s">
        <v>644</v>
      </c>
      <c r="J140" s="315"/>
      <c r="K140" s="358"/>
    </row>
    <row r="141" ht="15" customHeight="1">
      <c r="B141" s="359"/>
      <c r="C141" s="360"/>
      <c r="D141" s="360"/>
      <c r="E141" s="360"/>
      <c r="F141" s="360"/>
      <c r="G141" s="360"/>
      <c r="H141" s="360"/>
      <c r="I141" s="360"/>
      <c r="J141" s="360"/>
      <c r="K141" s="361"/>
    </row>
    <row r="142" ht="18.75" customHeight="1">
      <c r="B142" s="311"/>
      <c r="C142" s="311"/>
      <c r="D142" s="311"/>
      <c r="E142" s="311"/>
      <c r="F142" s="348"/>
      <c r="G142" s="311"/>
      <c r="H142" s="311"/>
      <c r="I142" s="311"/>
      <c r="J142" s="311"/>
      <c r="K142" s="311"/>
    </row>
    <row r="143" ht="18.75" customHeight="1">
      <c r="B143" s="322"/>
      <c r="C143" s="322"/>
      <c r="D143" s="322"/>
      <c r="E143" s="322"/>
      <c r="F143" s="322"/>
      <c r="G143" s="322"/>
      <c r="H143" s="322"/>
      <c r="I143" s="322"/>
      <c r="J143" s="322"/>
      <c r="K143" s="322"/>
    </row>
    <row r="144" ht="7.5" customHeight="1">
      <c r="B144" s="323"/>
      <c r="C144" s="324"/>
      <c r="D144" s="324"/>
      <c r="E144" s="324"/>
      <c r="F144" s="324"/>
      <c r="G144" s="324"/>
      <c r="H144" s="324"/>
      <c r="I144" s="324"/>
      <c r="J144" s="324"/>
      <c r="K144" s="325"/>
    </row>
    <row r="145" ht="45" customHeight="1">
      <c r="B145" s="326"/>
      <c r="C145" s="327" t="s">
        <v>668</v>
      </c>
      <c r="D145" s="327"/>
      <c r="E145" s="327"/>
      <c r="F145" s="327"/>
      <c r="G145" s="327"/>
      <c r="H145" s="327"/>
      <c r="I145" s="327"/>
      <c r="J145" s="327"/>
      <c r="K145" s="328"/>
    </row>
    <row r="146" ht="17.25" customHeight="1">
      <c r="B146" s="326"/>
      <c r="C146" s="329" t="s">
        <v>604</v>
      </c>
      <c r="D146" s="329"/>
      <c r="E146" s="329"/>
      <c r="F146" s="329" t="s">
        <v>605</v>
      </c>
      <c r="G146" s="330"/>
      <c r="H146" s="329" t="s">
        <v>119</v>
      </c>
      <c r="I146" s="329" t="s">
        <v>58</v>
      </c>
      <c r="J146" s="329" t="s">
        <v>606</v>
      </c>
      <c r="K146" s="328"/>
    </row>
    <row r="147" ht="17.25" customHeight="1">
      <c r="B147" s="326"/>
      <c r="C147" s="331" t="s">
        <v>607</v>
      </c>
      <c r="D147" s="331"/>
      <c r="E147" s="331"/>
      <c r="F147" s="332" t="s">
        <v>608</v>
      </c>
      <c r="G147" s="333"/>
      <c r="H147" s="331"/>
      <c r="I147" s="331"/>
      <c r="J147" s="331" t="s">
        <v>609</v>
      </c>
      <c r="K147" s="328"/>
    </row>
    <row r="148" ht="5.25" customHeight="1">
      <c r="B148" s="337"/>
      <c r="C148" s="334"/>
      <c r="D148" s="334"/>
      <c r="E148" s="334"/>
      <c r="F148" s="334"/>
      <c r="G148" s="335"/>
      <c r="H148" s="334"/>
      <c r="I148" s="334"/>
      <c r="J148" s="334"/>
      <c r="K148" s="358"/>
    </row>
    <row r="149" ht="15" customHeight="1">
      <c r="B149" s="337"/>
      <c r="C149" s="362" t="s">
        <v>613</v>
      </c>
      <c r="D149" s="315"/>
      <c r="E149" s="315"/>
      <c r="F149" s="363" t="s">
        <v>610</v>
      </c>
      <c r="G149" s="315"/>
      <c r="H149" s="362" t="s">
        <v>649</v>
      </c>
      <c r="I149" s="362" t="s">
        <v>612</v>
      </c>
      <c r="J149" s="362">
        <v>120</v>
      </c>
      <c r="K149" s="358"/>
    </row>
    <row r="150" ht="15" customHeight="1">
      <c r="B150" s="337"/>
      <c r="C150" s="362" t="s">
        <v>658</v>
      </c>
      <c r="D150" s="315"/>
      <c r="E150" s="315"/>
      <c r="F150" s="363" t="s">
        <v>610</v>
      </c>
      <c r="G150" s="315"/>
      <c r="H150" s="362" t="s">
        <v>669</v>
      </c>
      <c r="I150" s="362" t="s">
        <v>612</v>
      </c>
      <c r="J150" s="362" t="s">
        <v>660</v>
      </c>
      <c r="K150" s="358"/>
    </row>
    <row r="151" ht="15" customHeight="1">
      <c r="B151" s="337"/>
      <c r="C151" s="362" t="s">
        <v>86</v>
      </c>
      <c r="D151" s="315"/>
      <c r="E151" s="315"/>
      <c r="F151" s="363" t="s">
        <v>610</v>
      </c>
      <c r="G151" s="315"/>
      <c r="H151" s="362" t="s">
        <v>670</v>
      </c>
      <c r="I151" s="362" t="s">
        <v>612</v>
      </c>
      <c r="J151" s="362" t="s">
        <v>660</v>
      </c>
      <c r="K151" s="358"/>
    </row>
    <row r="152" ht="15" customHeight="1">
      <c r="B152" s="337"/>
      <c r="C152" s="362" t="s">
        <v>615</v>
      </c>
      <c r="D152" s="315"/>
      <c r="E152" s="315"/>
      <c r="F152" s="363" t="s">
        <v>616</v>
      </c>
      <c r="G152" s="315"/>
      <c r="H152" s="362" t="s">
        <v>649</v>
      </c>
      <c r="I152" s="362" t="s">
        <v>612</v>
      </c>
      <c r="J152" s="362">
        <v>50</v>
      </c>
      <c r="K152" s="358"/>
    </row>
    <row r="153" ht="15" customHeight="1">
      <c r="B153" s="337"/>
      <c r="C153" s="362" t="s">
        <v>618</v>
      </c>
      <c r="D153" s="315"/>
      <c r="E153" s="315"/>
      <c r="F153" s="363" t="s">
        <v>610</v>
      </c>
      <c r="G153" s="315"/>
      <c r="H153" s="362" t="s">
        <v>649</v>
      </c>
      <c r="I153" s="362" t="s">
        <v>620</v>
      </c>
      <c r="J153" s="362"/>
      <c r="K153" s="358"/>
    </row>
    <row r="154" ht="15" customHeight="1">
      <c r="B154" s="337"/>
      <c r="C154" s="362" t="s">
        <v>629</v>
      </c>
      <c r="D154" s="315"/>
      <c r="E154" s="315"/>
      <c r="F154" s="363" t="s">
        <v>616</v>
      </c>
      <c r="G154" s="315"/>
      <c r="H154" s="362" t="s">
        <v>649</v>
      </c>
      <c r="I154" s="362" t="s">
        <v>612</v>
      </c>
      <c r="J154" s="362">
        <v>50</v>
      </c>
      <c r="K154" s="358"/>
    </row>
    <row r="155" ht="15" customHeight="1">
      <c r="B155" s="337"/>
      <c r="C155" s="362" t="s">
        <v>637</v>
      </c>
      <c r="D155" s="315"/>
      <c r="E155" s="315"/>
      <c r="F155" s="363" t="s">
        <v>616</v>
      </c>
      <c r="G155" s="315"/>
      <c r="H155" s="362" t="s">
        <v>649</v>
      </c>
      <c r="I155" s="362" t="s">
        <v>612</v>
      </c>
      <c r="J155" s="362">
        <v>50</v>
      </c>
      <c r="K155" s="358"/>
    </row>
    <row r="156" ht="15" customHeight="1">
      <c r="B156" s="337"/>
      <c r="C156" s="362" t="s">
        <v>635</v>
      </c>
      <c r="D156" s="315"/>
      <c r="E156" s="315"/>
      <c r="F156" s="363" t="s">
        <v>616</v>
      </c>
      <c r="G156" s="315"/>
      <c r="H156" s="362" t="s">
        <v>649</v>
      </c>
      <c r="I156" s="362" t="s">
        <v>612</v>
      </c>
      <c r="J156" s="362">
        <v>50</v>
      </c>
      <c r="K156" s="358"/>
    </row>
    <row r="157" ht="15" customHeight="1">
      <c r="B157" s="337"/>
      <c r="C157" s="362" t="s">
        <v>110</v>
      </c>
      <c r="D157" s="315"/>
      <c r="E157" s="315"/>
      <c r="F157" s="363" t="s">
        <v>610</v>
      </c>
      <c r="G157" s="315"/>
      <c r="H157" s="362" t="s">
        <v>671</v>
      </c>
      <c r="I157" s="362" t="s">
        <v>612</v>
      </c>
      <c r="J157" s="362" t="s">
        <v>672</v>
      </c>
      <c r="K157" s="358"/>
    </row>
    <row r="158" ht="15" customHeight="1">
      <c r="B158" s="337"/>
      <c r="C158" s="362" t="s">
        <v>673</v>
      </c>
      <c r="D158" s="315"/>
      <c r="E158" s="315"/>
      <c r="F158" s="363" t="s">
        <v>610</v>
      </c>
      <c r="G158" s="315"/>
      <c r="H158" s="362" t="s">
        <v>674</v>
      </c>
      <c r="I158" s="362" t="s">
        <v>644</v>
      </c>
      <c r="J158" s="362"/>
      <c r="K158" s="358"/>
    </row>
    <row r="159" ht="15" customHeight="1">
      <c r="B159" s="364"/>
      <c r="C159" s="346"/>
      <c r="D159" s="346"/>
      <c r="E159" s="346"/>
      <c r="F159" s="346"/>
      <c r="G159" s="346"/>
      <c r="H159" s="346"/>
      <c r="I159" s="346"/>
      <c r="J159" s="346"/>
      <c r="K159" s="365"/>
    </row>
    <row r="160" ht="18.75" customHeight="1">
      <c r="B160" s="311"/>
      <c r="C160" s="315"/>
      <c r="D160" s="315"/>
      <c r="E160" s="315"/>
      <c r="F160" s="336"/>
      <c r="G160" s="315"/>
      <c r="H160" s="315"/>
      <c r="I160" s="315"/>
      <c r="J160" s="315"/>
      <c r="K160" s="311"/>
    </row>
    <row r="161" ht="18.75" customHeight="1">
      <c r="B161" s="311"/>
      <c r="C161" s="315"/>
      <c r="D161" s="315"/>
      <c r="E161" s="315"/>
      <c r="F161" s="336"/>
      <c r="G161" s="315"/>
      <c r="H161" s="315"/>
      <c r="I161" s="315"/>
      <c r="J161" s="315"/>
      <c r="K161" s="311"/>
    </row>
    <row r="162" ht="18.75" customHeight="1">
      <c r="B162" s="311"/>
      <c r="C162" s="315"/>
      <c r="D162" s="315"/>
      <c r="E162" s="315"/>
      <c r="F162" s="336"/>
      <c r="G162" s="315"/>
      <c r="H162" s="315"/>
      <c r="I162" s="315"/>
      <c r="J162" s="315"/>
      <c r="K162" s="311"/>
    </row>
    <row r="163" ht="18.75" customHeight="1">
      <c r="B163" s="311"/>
      <c r="C163" s="315"/>
      <c r="D163" s="315"/>
      <c r="E163" s="315"/>
      <c r="F163" s="336"/>
      <c r="G163" s="315"/>
      <c r="H163" s="315"/>
      <c r="I163" s="315"/>
      <c r="J163" s="315"/>
      <c r="K163" s="311"/>
    </row>
    <row r="164" ht="18.75" customHeight="1">
      <c r="B164" s="311"/>
      <c r="C164" s="315"/>
      <c r="D164" s="315"/>
      <c r="E164" s="315"/>
      <c r="F164" s="336"/>
      <c r="G164" s="315"/>
      <c r="H164" s="315"/>
      <c r="I164" s="315"/>
      <c r="J164" s="315"/>
      <c r="K164" s="311"/>
    </row>
    <row r="165" ht="18.75" customHeight="1">
      <c r="B165" s="311"/>
      <c r="C165" s="315"/>
      <c r="D165" s="315"/>
      <c r="E165" s="315"/>
      <c r="F165" s="336"/>
      <c r="G165" s="315"/>
      <c r="H165" s="315"/>
      <c r="I165" s="315"/>
      <c r="J165" s="315"/>
      <c r="K165" s="311"/>
    </row>
    <row r="166" ht="18.75" customHeight="1">
      <c r="B166" s="311"/>
      <c r="C166" s="315"/>
      <c r="D166" s="315"/>
      <c r="E166" s="315"/>
      <c r="F166" s="336"/>
      <c r="G166" s="315"/>
      <c r="H166" s="315"/>
      <c r="I166" s="315"/>
      <c r="J166" s="315"/>
      <c r="K166" s="311"/>
    </row>
    <row r="167" ht="18.75" customHeight="1">
      <c r="B167" s="322"/>
      <c r="C167" s="322"/>
      <c r="D167" s="322"/>
      <c r="E167" s="322"/>
      <c r="F167" s="322"/>
      <c r="G167" s="322"/>
      <c r="H167" s="322"/>
      <c r="I167" s="322"/>
      <c r="J167" s="322"/>
      <c r="K167" s="322"/>
    </row>
    <row r="168" ht="7.5" customHeight="1">
      <c r="B168" s="301"/>
      <c r="C168" s="302"/>
      <c r="D168" s="302"/>
      <c r="E168" s="302"/>
      <c r="F168" s="302"/>
      <c r="G168" s="302"/>
      <c r="H168" s="302"/>
      <c r="I168" s="302"/>
      <c r="J168" s="302"/>
      <c r="K168" s="303"/>
    </row>
    <row r="169" ht="45" customHeight="1">
      <c r="B169" s="304"/>
      <c r="C169" s="305" t="s">
        <v>675</v>
      </c>
      <c r="D169" s="305"/>
      <c r="E169" s="305"/>
      <c r="F169" s="305"/>
      <c r="G169" s="305"/>
      <c r="H169" s="305"/>
      <c r="I169" s="305"/>
      <c r="J169" s="305"/>
      <c r="K169" s="306"/>
    </row>
    <row r="170" ht="17.25" customHeight="1">
      <c r="B170" s="304"/>
      <c r="C170" s="329" t="s">
        <v>604</v>
      </c>
      <c r="D170" s="329"/>
      <c r="E170" s="329"/>
      <c r="F170" s="329" t="s">
        <v>605</v>
      </c>
      <c r="G170" s="366"/>
      <c r="H170" s="367" t="s">
        <v>119</v>
      </c>
      <c r="I170" s="367" t="s">
        <v>58</v>
      </c>
      <c r="J170" s="329" t="s">
        <v>606</v>
      </c>
      <c r="K170" s="306"/>
    </row>
    <row r="171" ht="17.25" customHeight="1">
      <c r="B171" s="307"/>
      <c r="C171" s="331" t="s">
        <v>607</v>
      </c>
      <c r="D171" s="331"/>
      <c r="E171" s="331"/>
      <c r="F171" s="332" t="s">
        <v>608</v>
      </c>
      <c r="G171" s="368"/>
      <c r="H171" s="369"/>
      <c r="I171" s="369"/>
      <c r="J171" s="331" t="s">
        <v>609</v>
      </c>
      <c r="K171" s="309"/>
    </row>
    <row r="172" ht="5.25" customHeight="1">
      <c r="B172" s="337"/>
      <c r="C172" s="334"/>
      <c r="D172" s="334"/>
      <c r="E172" s="334"/>
      <c r="F172" s="334"/>
      <c r="G172" s="335"/>
      <c r="H172" s="334"/>
      <c r="I172" s="334"/>
      <c r="J172" s="334"/>
      <c r="K172" s="358"/>
    </row>
    <row r="173" ht="15" customHeight="1">
      <c r="B173" s="337"/>
      <c r="C173" s="315" t="s">
        <v>613</v>
      </c>
      <c r="D173" s="315"/>
      <c r="E173" s="315"/>
      <c r="F173" s="336" t="s">
        <v>610</v>
      </c>
      <c r="G173" s="315"/>
      <c r="H173" s="315" t="s">
        <v>649</v>
      </c>
      <c r="I173" s="315" t="s">
        <v>612</v>
      </c>
      <c r="J173" s="315">
        <v>120</v>
      </c>
      <c r="K173" s="358"/>
    </row>
    <row r="174" ht="15" customHeight="1">
      <c r="B174" s="337"/>
      <c r="C174" s="315" t="s">
        <v>658</v>
      </c>
      <c r="D174" s="315"/>
      <c r="E174" s="315"/>
      <c r="F174" s="336" t="s">
        <v>610</v>
      </c>
      <c r="G174" s="315"/>
      <c r="H174" s="315" t="s">
        <v>659</v>
      </c>
      <c r="I174" s="315" t="s">
        <v>612</v>
      </c>
      <c r="J174" s="315" t="s">
        <v>660</v>
      </c>
      <c r="K174" s="358"/>
    </row>
    <row r="175" ht="15" customHeight="1">
      <c r="B175" s="337"/>
      <c r="C175" s="315" t="s">
        <v>86</v>
      </c>
      <c r="D175" s="315"/>
      <c r="E175" s="315"/>
      <c r="F175" s="336" t="s">
        <v>610</v>
      </c>
      <c r="G175" s="315"/>
      <c r="H175" s="315" t="s">
        <v>676</v>
      </c>
      <c r="I175" s="315" t="s">
        <v>612</v>
      </c>
      <c r="J175" s="315" t="s">
        <v>660</v>
      </c>
      <c r="K175" s="358"/>
    </row>
    <row r="176" ht="15" customHeight="1">
      <c r="B176" s="337"/>
      <c r="C176" s="315" t="s">
        <v>615</v>
      </c>
      <c r="D176" s="315"/>
      <c r="E176" s="315"/>
      <c r="F176" s="336" t="s">
        <v>616</v>
      </c>
      <c r="G176" s="315"/>
      <c r="H176" s="315" t="s">
        <v>676</v>
      </c>
      <c r="I176" s="315" t="s">
        <v>612</v>
      </c>
      <c r="J176" s="315">
        <v>50</v>
      </c>
      <c r="K176" s="358"/>
    </row>
    <row r="177" ht="15" customHeight="1">
      <c r="B177" s="337"/>
      <c r="C177" s="315" t="s">
        <v>618</v>
      </c>
      <c r="D177" s="315"/>
      <c r="E177" s="315"/>
      <c r="F177" s="336" t="s">
        <v>610</v>
      </c>
      <c r="G177" s="315"/>
      <c r="H177" s="315" t="s">
        <v>676</v>
      </c>
      <c r="I177" s="315" t="s">
        <v>620</v>
      </c>
      <c r="J177" s="315"/>
      <c r="K177" s="358"/>
    </row>
    <row r="178" ht="15" customHeight="1">
      <c r="B178" s="337"/>
      <c r="C178" s="315" t="s">
        <v>629</v>
      </c>
      <c r="D178" s="315"/>
      <c r="E178" s="315"/>
      <c r="F178" s="336" t="s">
        <v>616</v>
      </c>
      <c r="G178" s="315"/>
      <c r="H178" s="315" t="s">
        <v>676</v>
      </c>
      <c r="I178" s="315" t="s">
        <v>612</v>
      </c>
      <c r="J178" s="315">
        <v>50</v>
      </c>
      <c r="K178" s="358"/>
    </row>
    <row r="179" ht="15" customHeight="1">
      <c r="B179" s="337"/>
      <c r="C179" s="315" t="s">
        <v>637</v>
      </c>
      <c r="D179" s="315"/>
      <c r="E179" s="315"/>
      <c r="F179" s="336" t="s">
        <v>616</v>
      </c>
      <c r="G179" s="315"/>
      <c r="H179" s="315" t="s">
        <v>676</v>
      </c>
      <c r="I179" s="315" t="s">
        <v>612</v>
      </c>
      <c r="J179" s="315">
        <v>50</v>
      </c>
      <c r="K179" s="358"/>
    </row>
    <row r="180" ht="15" customHeight="1">
      <c r="B180" s="337"/>
      <c r="C180" s="315" t="s">
        <v>635</v>
      </c>
      <c r="D180" s="315"/>
      <c r="E180" s="315"/>
      <c r="F180" s="336" t="s">
        <v>616</v>
      </c>
      <c r="G180" s="315"/>
      <c r="H180" s="315" t="s">
        <v>676</v>
      </c>
      <c r="I180" s="315" t="s">
        <v>612</v>
      </c>
      <c r="J180" s="315">
        <v>50</v>
      </c>
      <c r="K180" s="358"/>
    </row>
    <row r="181" ht="15" customHeight="1">
      <c r="B181" s="337"/>
      <c r="C181" s="315" t="s">
        <v>118</v>
      </c>
      <c r="D181" s="315"/>
      <c r="E181" s="315"/>
      <c r="F181" s="336" t="s">
        <v>610</v>
      </c>
      <c r="G181" s="315"/>
      <c r="H181" s="315" t="s">
        <v>677</v>
      </c>
      <c r="I181" s="315" t="s">
        <v>678</v>
      </c>
      <c r="J181" s="315"/>
      <c r="K181" s="358"/>
    </row>
    <row r="182" ht="15" customHeight="1">
      <c r="B182" s="337"/>
      <c r="C182" s="315" t="s">
        <v>58</v>
      </c>
      <c r="D182" s="315"/>
      <c r="E182" s="315"/>
      <c r="F182" s="336" t="s">
        <v>610</v>
      </c>
      <c r="G182" s="315"/>
      <c r="H182" s="315" t="s">
        <v>679</v>
      </c>
      <c r="I182" s="315" t="s">
        <v>680</v>
      </c>
      <c r="J182" s="315">
        <v>1</v>
      </c>
      <c r="K182" s="358"/>
    </row>
    <row r="183" ht="15" customHeight="1">
      <c r="B183" s="337"/>
      <c r="C183" s="315" t="s">
        <v>54</v>
      </c>
      <c r="D183" s="315"/>
      <c r="E183" s="315"/>
      <c r="F183" s="336" t="s">
        <v>610</v>
      </c>
      <c r="G183" s="315"/>
      <c r="H183" s="315" t="s">
        <v>681</v>
      </c>
      <c r="I183" s="315" t="s">
        <v>612</v>
      </c>
      <c r="J183" s="315">
        <v>20</v>
      </c>
      <c r="K183" s="358"/>
    </row>
    <row r="184" ht="15" customHeight="1">
      <c r="B184" s="337"/>
      <c r="C184" s="315" t="s">
        <v>119</v>
      </c>
      <c r="D184" s="315"/>
      <c r="E184" s="315"/>
      <c r="F184" s="336" t="s">
        <v>610</v>
      </c>
      <c r="G184" s="315"/>
      <c r="H184" s="315" t="s">
        <v>682</v>
      </c>
      <c r="I184" s="315" t="s">
        <v>612</v>
      </c>
      <c r="J184" s="315">
        <v>255</v>
      </c>
      <c r="K184" s="358"/>
    </row>
    <row r="185" ht="15" customHeight="1">
      <c r="B185" s="337"/>
      <c r="C185" s="315" t="s">
        <v>120</v>
      </c>
      <c r="D185" s="315"/>
      <c r="E185" s="315"/>
      <c r="F185" s="336" t="s">
        <v>610</v>
      </c>
      <c r="G185" s="315"/>
      <c r="H185" s="315" t="s">
        <v>574</v>
      </c>
      <c r="I185" s="315" t="s">
        <v>612</v>
      </c>
      <c r="J185" s="315">
        <v>10</v>
      </c>
      <c r="K185" s="358"/>
    </row>
    <row r="186" ht="15" customHeight="1">
      <c r="B186" s="337"/>
      <c r="C186" s="315" t="s">
        <v>121</v>
      </c>
      <c r="D186" s="315"/>
      <c r="E186" s="315"/>
      <c r="F186" s="336" t="s">
        <v>610</v>
      </c>
      <c r="G186" s="315"/>
      <c r="H186" s="315" t="s">
        <v>683</v>
      </c>
      <c r="I186" s="315" t="s">
        <v>644</v>
      </c>
      <c r="J186" s="315"/>
      <c r="K186" s="358"/>
    </row>
    <row r="187" ht="15" customHeight="1">
      <c r="B187" s="337"/>
      <c r="C187" s="315" t="s">
        <v>684</v>
      </c>
      <c r="D187" s="315"/>
      <c r="E187" s="315"/>
      <c r="F187" s="336" t="s">
        <v>610</v>
      </c>
      <c r="G187" s="315"/>
      <c r="H187" s="315" t="s">
        <v>685</v>
      </c>
      <c r="I187" s="315" t="s">
        <v>644</v>
      </c>
      <c r="J187" s="315"/>
      <c r="K187" s="358"/>
    </row>
    <row r="188" ht="15" customHeight="1">
      <c r="B188" s="337"/>
      <c r="C188" s="315" t="s">
        <v>673</v>
      </c>
      <c r="D188" s="315"/>
      <c r="E188" s="315"/>
      <c r="F188" s="336" t="s">
        <v>610</v>
      </c>
      <c r="G188" s="315"/>
      <c r="H188" s="315" t="s">
        <v>686</v>
      </c>
      <c r="I188" s="315" t="s">
        <v>644</v>
      </c>
      <c r="J188" s="315"/>
      <c r="K188" s="358"/>
    </row>
    <row r="189" ht="15" customHeight="1">
      <c r="B189" s="337"/>
      <c r="C189" s="315" t="s">
        <v>123</v>
      </c>
      <c r="D189" s="315"/>
      <c r="E189" s="315"/>
      <c r="F189" s="336" t="s">
        <v>616</v>
      </c>
      <c r="G189" s="315"/>
      <c r="H189" s="315" t="s">
        <v>687</v>
      </c>
      <c r="I189" s="315" t="s">
        <v>612</v>
      </c>
      <c r="J189" s="315">
        <v>50</v>
      </c>
      <c r="K189" s="358"/>
    </row>
    <row r="190" ht="15" customHeight="1">
      <c r="B190" s="337"/>
      <c r="C190" s="315" t="s">
        <v>688</v>
      </c>
      <c r="D190" s="315"/>
      <c r="E190" s="315"/>
      <c r="F190" s="336" t="s">
        <v>616</v>
      </c>
      <c r="G190" s="315"/>
      <c r="H190" s="315" t="s">
        <v>689</v>
      </c>
      <c r="I190" s="315" t="s">
        <v>690</v>
      </c>
      <c r="J190" s="315"/>
      <c r="K190" s="358"/>
    </row>
    <row r="191" ht="15" customHeight="1">
      <c r="B191" s="337"/>
      <c r="C191" s="315" t="s">
        <v>691</v>
      </c>
      <c r="D191" s="315"/>
      <c r="E191" s="315"/>
      <c r="F191" s="336" t="s">
        <v>616</v>
      </c>
      <c r="G191" s="315"/>
      <c r="H191" s="315" t="s">
        <v>692</v>
      </c>
      <c r="I191" s="315" t="s">
        <v>690</v>
      </c>
      <c r="J191" s="315"/>
      <c r="K191" s="358"/>
    </row>
    <row r="192" ht="15" customHeight="1">
      <c r="B192" s="337"/>
      <c r="C192" s="315" t="s">
        <v>693</v>
      </c>
      <c r="D192" s="315"/>
      <c r="E192" s="315"/>
      <c r="F192" s="336" t="s">
        <v>616</v>
      </c>
      <c r="G192" s="315"/>
      <c r="H192" s="315" t="s">
        <v>694</v>
      </c>
      <c r="I192" s="315" t="s">
        <v>690</v>
      </c>
      <c r="J192" s="315"/>
      <c r="K192" s="358"/>
    </row>
    <row r="193" ht="15" customHeight="1">
      <c r="B193" s="337"/>
      <c r="C193" s="370" t="s">
        <v>695</v>
      </c>
      <c r="D193" s="315"/>
      <c r="E193" s="315"/>
      <c r="F193" s="336" t="s">
        <v>616</v>
      </c>
      <c r="G193" s="315"/>
      <c r="H193" s="315" t="s">
        <v>696</v>
      </c>
      <c r="I193" s="315" t="s">
        <v>697</v>
      </c>
      <c r="J193" s="371" t="s">
        <v>698</v>
      </c>
      <c r="K193" s="358"/>
    </row>
    <row r="194" ht="15" customHeight="1">
      <c r="B194" s="337"/>
      <c r="C194" s="321" t="s">
        <v>43</v>
      </c>
      <c r="D194" s="315"/>
      <c r="E194" s="315"/>
      <c r="F194" s="336" t="s">
        <v>610</v>
      </c>
      <c r="G194" s="315"/>
      <c r="H194" s="311" t="s">
        <v>699</v>
      </c>
      <c r="I194" s="315" t="s">
        <v>700</v>
      </c>
      <c r="J194" s="315"/>
      <c r="K194" s="358"/>
    </row>
    <row r="195" ht="15" customHeight="1">
      <c r="B195" s="337"/>
      <c r="C195" s="321" t="s">
        <v>701</v>
      </c>
      <c r="D195" s="315"/>
      <c r="E195" s="315"/>
      <c r="F195" s="336" t="s">
        <v>610</v>
      </c>
      <c r="G195" s="315"/>
      <c r="H195" s="315" t="s">
        <v>702</v>
      </c>
      <c r="I195" s="315" t="s">
        <v>644</v>
      </c>
      <c r="J195" s="315"/>
      <c r="K195" s="358"/>
    </row>
    <row r="196" ht="15" customHeight="1">
      <c r="B196" s="337"/>
      <c r="C196" s="321" t="s">
        <v>703</v>
      </c>
      <c r="D196" s="315"/>
      <c r="E196" s="315"/>
      <c r="F196" s="336" t="s">
        <v>610</v>
      </c>
      <c r="G196" s="315"/>
      <c r="H196" s="315" t="s">
        <v>704</v>
      </c>
      <c r="I196" s="315" t="s">
        <v>644</v>
      </c>
      <c r="J196" s="315"/>
      <c r="K196" s="358"/>
    </row>
    <row r="197" ht="15" customHeight="1">
      <c r="B197" s="337"/>
      <c r="C197" s="321" t="s">
        <v>705</v>
      </c>
      <c r="D197" s="315"/>
      <c r="E197" s="315"/>
      <c r="F197" s="336" t="s">
        <v>616</v>
      </c>
      <c r="G197" s="315"/>
      <c r="H197" s="315" t="s">
        <v>706</v>
      </c>
      <c r="I197" s="315" t="s">
        <v>644</v>
      </c>
      <c r="J197" s="315"/>
      <c r="K197" s="358"/>
    </row>
    <row r="198" ht="15" customHeight="1">
      <c r="B198" s="364"/>
      <c r="C198" s="372"/>
      <c r="D198" s="346"/>
      <c r="E198" s="346"/>
      <c r="F198" s="346"/>
      <c r="G198" s="346"/>
      <c r="H198" s="346"/>
      <c r="I198" s="346"/>
      <c r="J198" s="346"/>
      <c r="K198" s="365"/>
    </row>
    <row r="199" ht="18.75" customHeight="1">
      <c r="B199" s="311"/>
      <c r="C199" s="315"/>
      <c r="D199" s="315"/>
      <c r="E199" s="315"/>
      <c r="F199" s="336"/>
      <c r="G199" s="315"/>
      <c r="H199" s="315"/>
      <c r="I199" s="315"/>
      <c r="J199" s="315"/>
      <c r="K199" s="311"/>
    </row>
    <row r="200" ht="18.75" customHeight="1">
      <c r="B200" s="322"/>
      <c r="C200" s="322"/>
      <c r="D200" s="322"/>
      <c r="E200" s="322"/>
      <c r="F200" s="322"/>
      <c r="G200" s="322"/>
      <c r="H200" s="322"/>
      <c r="I200" s="322"/>
      <c r="J200" s="322"/>
      <c r="K200" s="322"/>
    </row>
    <row r="201" ht="13.5">
      <c r="B201" s="301"/>
      <c r="C201" s="302"/>
      <c r="D201" s="302"/>
      <c r="E201" s="302"/>
      <c r="F201" s="302"/>
      <c r="G201" s="302"/>
      <c r="H201" s="302"/>
      <c r="I201" s="302"/>
      <c r="J201" s="302"/>
      <c r="K201" s="303"/>
    </row>
    <row r="202" ht="21" customHeight="1">
      <c r="B202" s="304"/>
      <c r="C202" s="305" t="s">
        <v>707</v>
      </c>
      <c r="D202" s="305"/>
      <c r="E202" s="305"/>
      <c r="F202" s="305"/>
      <c r="G202" s="305"/>
      <c r="H202" s="305"/>
      <c r="I202" s="305"/>
      <c r="J202" s="305"/>
      <c r="K202" s="306"/>
    </row>
    <row r="203" ht="25.5" customHeight="1">
      <c r="B203" s="304"/>
      <c r="C203" s="373" t="s">
        <v>708</v>
      </c>
      <c r="D203" s="373"/>
      <c r="E203" s="373"/>
      <c r="F203" s="373" t="s">
        <v>709</v>
      </c>
      <c r="G203" s="374"/>
      <c r="H203" s="373" t="s">
        <v>710</v>
      </c>
      <c r="I203" s="373"/>
      <c r="J203" s="373"/>
      <c r="K203" s="306"/>
    </row>
    <row r="204" ht="5.25" customHeight="1">
      <c r="B204" s="337"/>
      <c r="C204" s="334"/>
      <c r="D204" s="334"/>
      <c r="E204" s="334"/>
      <c r="F204" s="334"/>
      <c r="G204" s="315"/>
      <c r="H204" s="334"/>
      <c r="I204" s="334"/>
      <c r="J204" s="334"/>
      <c r="K204" s="358"/>
    </row>
    <row r="205" ht="15" customHeight="1">
      <c r="B205" s="337"/>
      <c r="C205" s="315" t="s">
        <v>700</v>
      </c>
      <c r="D205" s="315"/>
      <c r="E205" s="315"/>
      <c r="F205" s="336" t="s">
        <v>44</v>
      </c>
      <c r="G205" s="315"/>
      <c r="H205" s="315" t="s">
        <v>711</v>
      </c>
      <c r="I205" s="315"/>
      <c r="J205" s="315"/>
      <c r="K205" s="358"/>
    </row>
    <row r="206" ht="15" customHeight="1">
      <c r="B206" s="337"/>
      <c r="C206" s="343"/>
      <c r="D206" s="315"/>
      <c r="E206" s="315"/>
      <c r="F206" s="336" t="s">
        <v>45</v>
      </c>
      <c r="G206" s="315"/>
      <c r="H206" s="315" t="s">
        <v>712</v>
      </c>
      <c r="I206" s="315"/>
      <c r="J206" s="315"/>
      <c r="K206" s="358"/>
    </row>
    <row r="207" ht="15" customHeight="1">
      <c r="B207" s="337"/>
      <c r="C207" s="343"/>
      <c r="D207" s="315"/>
      <c r="E207" s="315"/>
      <c r="F207" s="336" t="s">
        <v>48</v>
      </c>
      <c r="G207" s="315"/>
      <c r="H207" s="315" t="s">
        <v>713</v>
      </c>
      <c r="I207" s="315"/>
      <c r="J207" s="315"/>
      <c r="K207" s="358"/>
    </row>
    <row r="208" ht="15" customHeight="1">
      <c r="B208" s="337"/>
      <c r="C208" s="315"/>
      <c r="D208" s="315"/>
      <c r="E208" s="315"/>
      <c r="F208" s="336" t="s">
        <v>46</v>
      </c>
      <c r="G208" s="315"/>
      <c r="H208" s="315" t="s">
        <v>714</v>
      </c>
      <c r="I208" s="315"/>
      <c r="J208" s="315"/>
      <c r="K208" s="358"/>
    </row>
    <row r="209" ht="15" customHeight="1">
      <c r="B209" s="337"/>
      <c r="C209" s="315"/>
      <c r="D209" s="315"/>
      <c r="E209" s="315"/>
      <c r="F209" s="336" t="s">
        <v>47</v>
      </c>
      <c r="G209" s="315"/>
      <c r="H209" s="315" t="s">
        <v>715</v>
      </c>
      <c r="I209" s="315"/>
      <c r="J209" s="315"/>
      <c r="K209" s="358"/>
    </row>
    <row r="210" ht="15" customHeight="1">
      <c r="B210" s="337"/>
      <c r="C210" s="315"/>
      <c r="D210" s="315"/>
      <c r="E210" s="315"/>
      <c r="F210" s="336"/>
      <c r="G210" s="315"/>
      <c r="H210" s="315"/>
      <c r="I210" s="315"/>
      <c r="J210" s="315"/>
      <c r="K210" s="358"/>
    </row>
    <row r="211" ht="15" customHeight="1">
      <c r="B211" s="337"/>
      <c r="C211" s="315" t="s">
        <v>656</v>
      </c>
      <c r="D211" s="315"/>
      <c r="E211" s="315"/>
      <c r="F211" s="336" t="s">
        <v>79</v>
      </c>
      <c r="G211" s="315"/>
      <c r="H211" s="315" t="s">
        <v>716</v>
      </c>
      <c r="I211" s="315"/>
      <c r="J211" s="315"/>
      <c r="K211" s="358"/>
    </row>
    <row r="212" ht="15" customHeight="1">
      <c r="B212" s="337"/>
      <c r="C212" s="343"/>
      <c r="D212" s="315"/>
      <c r="E212" s="315"/>
      <c r="F212" s="336" t="s">
        <v>555</v>
      </c>
      <c r="G212" s="315"/>
      <c r="H212" s="315" t="s">
        <v>556</v>
      </c>
      <c r="I212" s="315"/>
      <c r="J212" s="315"/>
      <c r="K212" s="358"/>
    </row>
    <row r="213" ht="15" customHeight="1">
      <c r="B213" s="337"/>
      <c r="C213" s="315"/>
      <c r="D213" s="315"/>
      <c r="E213" s="315"/>
      <c r="F213" s="336" t="s">
        <v>553</v>
      </c>
      <c r="G213" s="315"/>
      <c r="H213" s="315" t="s">
        <v>717</v>
      </c>
      <c r="I213" s="315"/>
      <c r="J213" s="315"/>
      <c r="K213" s="358"/>
    </row>
    <row r="214" ht="15" customHeight="1">
      <c r="B214" s="375"/>
      <c r="C214" s="343"/>
      <c r="D214" s="343"/>
      <c r="E214" s="343"/>
      <c r="F214" s="336" t="s">
        <v>557</v>
      </c>
      <c r="G214" s="321"/>
      <c r="H214" s="362" t="s">
        <v>558</v>
      </c>
      <c r="I214" s="362"/>
      <c r="J214" s="362"/>
      <c r="K214" s="376"/>
    </row>
    <row r="215" ht="15" customHeight="1">
      <c r="B215" s="375"/>
      <c r="C215" s="343"/>
      <c r="D215" s="343"/>
      <c r="E215" s="343"/>
      <c r="F215" s="336" t="s">
        <v>287</v>
      </c>
      <c r="G215" s="321"/>
      <c r="H215" s="362" t="s">
        <v>718</v>
      </c>
      <c r="I215" s="362"/>
      <c r="J215" s="362"/>
      <c r="K215" s="376"/>
    </row>
    <row r="216" ht="15" customHeight="1">
      <c r="B216" s="375"/>
      <c r="C216" s="343"/>
      <c r="D216" s="343"/>
      <c r="E216" s="343"/>
      <c r="F216" s="377"/>
      <c r="G216" s="321"/>
      <c r="H216" s="378"/>
      <c r="I216" s="378"/>
      <c r="J216" s="378"/>
      <c r="K216" s="376"/>
    </row>
    <row r="217" ht="15" customHeight="1">
      <c r="B217" s="375"/>
      <c r="C217" s="315" t="s">
        <v>680</v>
      </c>
      <c r="D217" s="343"/>
      <c r="E217" s="343"/>
      <c r="F217" s="336">
        <v>1</v>
      </c>
      <c r="G217" s="321"/>
      <c r="H217" s="362" t="s">
        <v>719</v>
      </c>
      <c r="I217" s="362"/>
      <c r="J217" s="362"/>
      <c r="K217" s="376"/>
    </row>
    <row r="218" ht="15" customHeight="1">
      <c r="B218" s="375"/>
      <c r="C218" s="343"/>
      <c r="D218" s="343"/>
      <c r="E218" s="343"/>
      <c r="F218" s="336">
        <v>2</v>
      </c>
      <c r="G218" s="321"/>
      <c r="H218" s="362" t="s">
        <v>720</v>
      </c>
      <c r="I218" s="362"/>
      <c r="J218" s="362"/>
      <c r="K218" s="376"/>
    </row>
    <row r="219" ht="15" customHeight="1">
      <c r="B219" s="375"/>
      <c r="C219" s="343"/>
      <c r="D219" s="343"/>
      <c r="E219" s="343"/>
      <c r="F219" s="336">
        <v>3</v>
      </c>
      <c r="G219" s="321"/>
      <c r="H219" s="362" t="s">
        <v>721</v>
      </c>
      <c r="I219" s="362"/>
      <c r="J219" s="362"/>
      <c r="K219" s="376"/>
    </row>
    <row r="220" ht="15" customHeight="1">
      <c r="B220" s="375"/>
      <c r="C220" s="343"/>
      <c r="D220" s="343"/>
      <c r="E220" s="343"/>
      <c r="F220" s="336">
        <v>4</v>
      </c>
      <c r="G220" s="321"/>
      <c r="H220" s="362" t="s">
        <v>722</v>
      </c>
      <c r="I220" s="362"/>
      <c r="J220" s="362"/>
      <c r="K220" s="376"/>
    </row>
    <row r="221" ht="12.75" customHeight="1">
      <c r="B221" s="379"/>
      <c r="C221" s="380"/>
      <c r="D221" s="380"/>
      <c r="E221" s="380"/>
      <c r="F221" s="380"/>
      <c r="G221" s="380"/>
      <c r="H221" s="380"/>
      <c r="I221" s="380"/>
      <c r="J221" s="380"/>
      <c r="K221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2018-10-10T07:15:00Z</dcterms:created>
  <dcterms:modified xsi:type="dcterms:W3CDTF">2018-10-10T07:15:11Z</dcterms:modified>
</cp:coreProperties>
</file>